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/>
  <xr:revisionPtr revIDLastSave="0" documentId="13_ncr:1_{F603E985-33E1-44C9-A9EB-9A6A7BF464E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solver_adj" localSheetId="0" hidden="1">Sheet1!$W$1:$W$7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Sheet1!$W$3</definedName>
    <definedName name="solver_lhs2" localSheetId="0" hidden="1">Sheet1!$W$4</definedName>
    <definedName name="solver_lhs3" localSheetId="0" hidden="1">Sheet1!$W$5</definedName>
    <definedName name="solver_lhs4" localSheetId="0" hidden="1">Sheet1!$W$6</definedName>
    <definedName name="solver_lhs5" localSheetId="0" hidden="1">Sheet1!$W$7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Sheet1!$W$8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hs1" localSheetId="0" hidden="1">1</definedName>
    <definedName name="solver_rhs2" localSheetId="0" hidden="1">1</definedName>
    <definedName name="solver_rhs3" localSheetId="0" hidden="1">1</definedName>
    <definedName name="solver_rhs4" localSheetId="0" hidden="1">1</definedName>
    <definedName name="solver_rhs5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2" i="1"/>
  <c r="M3" i="1"/>
  <c r="N3" i="1" s="1"/>
  <c r="M4" i="1"/>
  <c r="N4" i="1" s="1"/>
  <c r="M5" i="1"/>
  <c r="N5" i="1" s="1"/>
  <c r="M6" i="1"/>
  <c r="N6" i="1" s="1"/>
  <c r="M7" i="1"/>
  <c r="N7" i="1" s="1"/>
  <c r="M2" i="1"/>
  <c r="N2" i="1" s="1"/>
  <c r="N8" i="1" l="1"/>
  <c r="L8" i="1"/>
  <c r="S3" i="1"/>
  <c r="S4" i="1"/>
  <c r="S5" i="1"/>
  <c r="S6" i="1"/>
  <c r="S7" i="1"/>
  <c r="S2" i="1"/>
  <c r="Q3" i="1"/>
  <c r="R3" i="1" s="1"/>
  <c r="Q4" i="1"/>
  <c r="R4" i="1" s="1"/>
  <c r="Q5" i="1"/>
  <c r="R5" i="1" s="1"/>
  <c r="Q6" i="1"/>
  <c r="R6" i="1" s="1"/>
  <c r="Q7" i="1"/>
  <c r="R7" i="1" s="1"/>
  <c r="Q2" i="1"/>
  <c r="R2" i="1" s="1"/>
  <c r="O2" i="1"/>
  <c r="O3" i="1"/>
  <c r="O4" i="1"/>
  <c r="O5" i="1"/>
  <c r="O6" i="1"/>
  <c r="O7" i="1"/>
  <c r="I2" i="1"/>
  <c r="R8" i="1" l="1"/>
  <c r="P3" i="1"/>
  <c r="P4" i="1"/>
  <c r="P5" i="1"/>
  <c r="P6" i="1"/>
  <c r="P7" i="1"/>
  <c r="P2" i="1"/>
  <c r="I3" i="1"/>
  <c r="I4" i="1"/>
  <c r="I5" i="1"/>
  <c r="I6" i="1"/>
  <c r="I7" i="1"/>
  <c r="T3" i="1" l="1"/>
  <c r="T6" i="1"/>
  <c r="T5" i="1"/>
  <c r="T7" i="1"/>
  <c r="T4" i="1"/>
  <c r="J3" i="1"/>
  <c r="J6" i="1"/>
  <c r="P8" i="1"/>
  <c r="J7" i="1"/>
  <c r="J5" i="1"/>
  <c r="J4" i="1"/>
  <c r="T2" i="1" l="1"/>
  <c r="T8" i="1" s="1"/>
  <c r="J2" i="1"/>
  <c r="J8" i="1" s="1"/>
  <c r="W8" i="1" l="1"/>
</calcChain>
</file>

<file path=xl/sharedStrings.xml><?xml version="1.0" encoding="utf-8"?>
<sst xmlns="http://schemas.openxmlformats.org/spreadsheetml/2006/main" count="27" uniqueCount="24">
  <si>
    <t>S</t>
  </si>
  <si>
    <t>vi</t>
  </si>
  <si>
    <t>vi(pred)</t>
  </si>
  <si>
    <t>vi(diff)</t>
  </si>
  <si>
    <t>A(pred)</t>
  </si>
  <si>
    <t>A(diff)</t>
  </si>
  <si>
    <t>B(pred)</t>
  </si>
  <si>
    <t>B(diff)</t>
  </si>
  <si>
    <t>C(pred)</t>
  </si>
  <si>
    <t>C(diff)</t>
  </si>
  <si>
    <t>Vmax</t>
  </si>
  <si>
    <t>SumDiff</t>
  </si>
  <si>
    <t>Km</t>
  </si>
  <si>
    <t>WT-Cyc</t>
  </si>
  <si>
    <t>Diff</t>
  </si>
  <si>
    <t>Mut-Cyc</t>
  </si>
  <si>
    <t>Mut-alpha A</t>
  </si>
  <si>
    <t>Mut-alpha B</t>
  </si>
  <si>
    <t>Mut-alpha C</t>
  </si>
  <si>
    <t>WT-Cyc-Alpha</t>
  </si>
  <si>
    <t>Mut-Cyc-Alpha</t>
  </si>
  <si>
    <t>Mut A (10 nM)</t>
  </si>
  <si>
    <t>Mut B (10 nM)</t>
  </si>
  <si>
    <t>Mut C (10 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</si>
</sst>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0" borderId="0" xfId="0" applyFont="1" applyFill="1" applyBorder="1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No Inh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0</c:v>
                </c:pt>
                <c:pt idx="1">
                  <c:v>3.4</c:v>
                </c:pt>
                <c:pt idx="2">
                  <c:v>5.2</c:v>
                </c:pt>
                <c:pt idx="3">
                  <c:v>6.6</c:v>
                </c:pt>
                <c:pt idx="4">
                  <c:v>9.1</c:v>
                </c:pt>
                <c:pt idx="5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C-40E2-81A0-2102C7BF18CD}"/>
            </c:ext>
          </c:extLst>
        </c:ser>
        <c:ser>
          <c:idx val="1"/>
          <c:order val="1"/>
          <c:tx>
            <c:v>InhA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Sheet1!$E$2:$E$7</c:f>
              <c:numCache>
                <c:formatCode>General</c:formatCode>
                <c:ptCount val="6"/>
                <c:pt idx="0">
                  <c:v>0</c:v>
                </c:pt>
                <c:pt idx="1">
                  <c:v>0.7</c:v>
                </c:pt>
                <c:pt idx="2">
                  <c:v>1.4</c:v>
                </c:pt>
                <c:pt idx="3">
                  <c:v>2.5</c:v>
                </c:pt>
                <c:pt idx="4">
                  <c:v>6.3</c:v>
                </c:pt>
                <c:pt idx="5">
                  <c:v>7.7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DC-40E2-81A0-2102C7BF18CD}"/>
            </c:ext>
          </c:extLst>
        </c:ser>
        <c:ser>
          <c:idx val="2"/>
          <c:order val="2"/>
          <c:tx>
            <c:v>InhB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Sheet1!$F$2:$F$7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3.4</c:v>
                </c:pt>
                <c:pt idx="3">
                  <c:v>5</c:v>
                </c:pt>
                <c:pt idx="4">
                  <c:v>8.1999999999999993</c:v>
                </c:pt>
                <c:pt idx="5">
                  <c:v>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DC-40E2-81A0-2102C7BF18CD}"/>
            </c:ext>
          </c:extLst>
        </c:ser>
        <c:ser>
          <c:idx val="3"/>
          <c:order val="3"/>
          <c:tx>
            <c:v>InhC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Sheet1!$G$2:$G$7</c:f>
              <c:numCache>
                <c:formatCode>General</c:formatCode>
                <c:ptCount val="6"/>
                <c:pt idx="0">
                  <c:v>0</c:v>
                </c:pt>
                <c:pt idx="1">
                  <c:v>2.9</c:v>
                </c:pt>
                <c:pt idx="2">
                  <c:v>4.4000000000000004</c:v>
                </c:pt>
                <c:pt idx="3">
                  <c:v>6.2</c:v>
                </c:pt>
                <c:pt idx="4">
                  <c:v>8.9</c:v>
                </c:pt>
                <c:pt idx="5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DC-40E2-81A0-2102C7BF18CD}"/>
            </c:ext>
          </c:extLst>
        </c:ser>
        <c:ser>
          <c:idx val="4"/>
          <c:order val="4"/>
          <c:tx>
            <c:v>NoInh_P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Sheet1!$I$2:$I$7</c:f>
              <c:numCache>
                <c:formatCode>General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0.90909090909090906</c:v>
                </c:pt>
                <c:pt idx="5">
                  <c:v>0.95238095238095233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DC-40E2-81A0-2102C7BF18CD}"/>
            </c:ext>
          </c:extLst>
        </c:ser>
        <c:ser>
          <c:idx val="5"/>
          <c:order val="5"/>
          <c:tx>
            <c:v>InhA_P</c:v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Sheet1!$O$2:$O$7</c:f>
              <c:numCache>
                <c:formatCode>General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0.90909090909090906</c:v>
                </c:pt>
                <c:pt idx="5">
                  <c:v>0.95238095238095233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DC-40E2-81A0-2102C7BF18CD}"/>
            </c:ext>
          </c:extLst>
        </c:ser>
        <c:ser>
          <c:idx val="6"/>
          <c:order val="6"/>
          <c:tx>
            <c:v>InhB_P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Sheet1!$Q$2:$Q$7</c:f>
              <c:numCache>
                <c:formatCode>General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0.90909090909090906</c:v>
                </c:pt>
                <c:pt idx="5">
                  <c:v>0.95238095238095233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DC-40E2-81A0-2102C7BF18CD}"/>
            </c:ext>
          </c:extLst>
        </c:ser>
        <c:ser>
          <c:idx val="7"/>
          <c:order val="7"/>
          <c:tx>
            <c:v>InhC_P</c:v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Sheet1!$S$2:$S$7</c:f>
              <c:numCache>
                <c:formatCode>General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0.90909090909090906</c:v>
                </c:pt>
                <c:pt idx="5">
                  <c:v>0.95238095238095233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DC-40E2-81A0-2102C7BF18CD}"/>
            </c:ext>
          </c:extLst>
        </c:ser>
        <c:ser>
          <c:idx val="8"/>
          <c:order val="8"/>
          <c:tx>
            <c:v>WT-Cyc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0</c:v>
                </c:pt>
                <c:pt idx="1">
                  <c:v>0.43</c:v>
                </c:pt>
                <c:pt idx="2">
                  <c:v>0.83</c:v>
                </c:pt>
                <c:pt idx="3">
                  <c:v>1.5</c:v>
                </c:pt>
                <c:pt idx="4">
                  <c:v>4.8</c:v>
                </c:pt>
                <c:pt idx="5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9-4CB6-A259-AC6BBC52D7FC}"/>
            </c:ext>
          </c:extLst>
        </c:ser>
        <c:ser>
          <c:idx val="9"/>
          <c:order val="9"/>
          <c:tx>
            <c:v>Wt-Cyc-P</c:v>
          </c:tx>
          <c:spPr>
            <a:ln w="2540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Sheet1!$K$2:$K$7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A9-4CB6-A259-AC6BBC52D7FC}"/>
            </c:ext>
          </c:extLst>
        </c:ser>
        <c:ser>
          <c:idx val="10"/>
          <c:order val="10"/>
          <c:tx>
            <c:v>Mut-Cyc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Sheet1!$D$2:$D$7</c:f>
              <c:numCache>
                <c:formatCode>General</c:formatCode>
                <c:ptCount val="6"/>
                <c:pt idx="0">
                  <c:v>0</c:v>
                </c:pt>
                <c:pt idx="1">
                  <c:v>2.5</c:v>
                </c:pt>
                <c:pt idx="2">
                  <c:v>4</c:v>
                </c:pt>
                <c:pt idx="3">
                  <c:v>5.7</c:v>
                </c:pt>
                <c:pt idx="4">
                  <c:v>8.6999999999999993</c:v>
                </c:pt>
                <c:pt idx="5">
                  <c:v>9.3000000000000007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A9-4CB6-A259-AC6BBC52D7FC}"/>
            </c:ext>
          </c:extLst>
        </c:ser>
        <c:ser>
          <c:idx val="11"/>
          <c:order val="11"/>
          <c:tx>
            <c:v>Mut-Cyc_P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20</c:v>
                </c:pt>
              </c:numCache>
            </c:numRef>
          </c:xVal>
          <c:yVal>
            <c:numRef>
              <c:f>Sheet1!$M$2:$M$7</c:f>
              <c:numCache>
                <c:formatCode>General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0.90909090909090906</c:v>
                </c:pt>
                <c:pt idx="5">
                  <c:v>0.95238095238095233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A9-4CB6-A259-AC6BBC52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890159"/>
        <c:axId val="913995471"/>
      </c:scatterChart>
      <c:valAx>
        <c:axId val="919890159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995471"/>
        <c:crosses val="autoZero"/>
        <c:crossBetween val="midCat"/>
      </c:valAx>
      <c:valAx>
        <c:axId val="91399547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8901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8</xdr:row>
      <xdr:rowOff>114301</xdr:rowOff>
    </xdr:from>
    <xdr:to>
      <xdr:col>19</xdr:col>
      <xdr:colOff>552450</xdr:colOff>
      <xdr:row>46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F10AE1-24AB-4DC5-B475-EB9210BAB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W8" sqref="W8"/>
    </sheetView>
  </sheetViews>
  <sheetFormatPr defaultRowHeight="15" x14ac:dyDescent="0.25"/>
  <cols>
    <col min="4" max="4" width="11.85546875" customWidth="1"/>
    <col min="5" max="5" width="14.140625" customWidth="1"/>
    <col min="6" max="6" width="14.28515625" customWidth="1"/>
    <col min="7" max="7" width="13.85546875" customWidth="1"/>
    <col min="22" max="22" width="14.85546875" customWidth="1"/>
  </cols>
  <sheetData>
    <row r="1" spans="1:23" ht="15.75" thickBot="1" x14ac:dyDescent="0.3">
      <c r="A1" s="1" t="s">
        <v>0</v>
      </c>
      <c r="B1" s="2" t="s">
        <v>1</v>
      </c>
      <c r="C1" s="2" t="s">
        <v>13</v>
      </c>
      <c r="D1" s="2" t="s">
        <v>15</v>
      </c>
      <c r="E1" s="2" t="s">
        <v>21</v>
      </c>
      <c r="F1" s="2" t="s">
        <v>22</v>
      </c>
      <c r="G1" s="2" t="s">
        <v>23</v>
      </c>
      <c r="I1" s="7" t="s">
        <v>2</v>
      </c>
      <c r="J1" s="7" t="s">
        <v>3</v>
      </c>
      <c r="K1" s="21" t="s">
        <v>13</v>
      </c>
      <c r="L1" s="7" t="s">
        <v>14</v>
      </c>
      <c r="M1" s="7" t="s">
        <v>15</v>
      </c>
      <c r="N1" s="7" t="s">
        <v>14</v>
      </c>
      <c r="O1" s="7" t="s">
        <v>4</v>
      </c>
      <c r="P1" s="7" t="s">
        <v>5</v>
      </c>
      <c r="Q1" s="7" t="s">
        <v>6</v>
      </c>
      <c r="R1" s="7" t="s">
        <v>7</v>
      </c>
      <c r="S1" s="7" t="s">
        <v>8</v>
      </c>
      <c r="T1" s="7" t="s">
        <v>9</v>
      </c>
      <c r="V1" s="17" t="s">
        <v>12</v>
      </c>
      <c r="W1" s="9">
        <v>1</v>
      </c>
    </row>
    <row r="2" spans="1:23" ht="15.75" thickBot="1" x14ac:dyDescent="0.3">
      <c r="A2" s="3">
        <v>0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I2" s="9">
        <f>$W$2*A2/($W$1+A2)</f>
        <v>0</v>
      </c>
      <c r="J2" s="9">
        <f>ABS(B2-I2)</f>
        <v>0</v>
      </c>
      <c r="K2" s="18">
        <v>0</v>
      </c>
      <c r="L2" s="18">
        <f>ABS(K2-C2)</f>
        <v>0</v>
      </c>
      <c r="M2" s="16">
        <f>$W$2*A2/($W$4*$W$1 + A2)</f>
        <v>0</v>
      </c>
      <c r="N2" s="16">
        <f>ABS(M2-D2)</f>
        <v>0</v>
      </c>
      <c r="O2" s="19">
        <f t="shared" ref="O2:O7" si="0">$W$2*A2/($W$5*$W$1+A2)</f>
        <v>0</v>
      </c>
      <c r="P2" s="19">
        <f>ABS(O2-E2)</f>
        <v>0</v>
      </c>
      <c r="Q2" s="11">
        <f t="shared" ref="Q2:Q7" si="1">$W$2*A2/($W$6*$W$1+A2)</f>
        <v>0</v>
      </c>
      <c r="R2" s="11">
        <f>ABS(Q2-F2)</f>
        <v>0</v>
      </c>
      <c r="S2" s="20">
        <f t="shared" ref="S2:S7" si="2">$W$2*A2/($W$7*$W$1+A2)</f>
        <v>0</v>
      </c>
      <c r="T2" s="20">
        <f>ABS(S2-G2)</f>
        <v>0</v>
      </c>
      <c r="V2" t="s">
        <v>10</v>
      </c>
      <c r="W2" s="9">
        <v>1</v>
      </c>
    </row>
    <row r="3" spans="1:23" ht="15.75" thickBot="1" x14ac:dyDescent="0.3">
      <c r="A3" s="3">
        <v>0.5</v>
      </c>
      <c r="B3" s="4">
        <v>3.4</v>
      </c>
      <c r="C3" s="4">
        <v>0.43</v>
      </c>
      <c r="D3" s="4">
        <v>2.5</v>
      </c>
      <c r="E3" s="4">
        <v>0.7</v>
      </c>
      <c r="F3" s="4">
        <v>2</v>
      </c>
      <c r="G3" s="4">
        <v>2.9</v>
      </c>
      <c r="I3" s="9">
        <f t="shared" ref="I3:I7" si="3">$W$2*A3/($W$1+A3)</f>
        <v>0.33333333333333331</v>
      </c>
      <c r="J3" s="9">
        <f t="shared" ref="J3:J7" si="4">ABS(B3-I3)</f>
        <v>3.0666666666666664</v>
      </c>
      <c r="K3" s="18">
        <v>0</v>
      </c>
      <c r="L3" s="18">
        <f t="shared" ref="L3:L7" si="5">ABS(K3-C3)</f>
        <v>0.43</v>
      </c>
      <c r="M3" s="16">
        <f t="shared" ref="M3:M7" si="6">$W$2*A3/($W$4*$W$1 + A3)</f>
        <v>0.33333333333333331</v>
      </c>
      <c r="N3" s="16">
        <f t="shared" ref="N3:N7" si="7">ABS(M3-D3)</f>
        <v>2.1666666666666665</v>
      </c>
      <c r="O3" s="19">
        <f t="shared" si="0"/>
        <v>0.33333333333333331</v>
      </c>
      <c r="P3" s="19">
        <f t="shared" ref="P3:P7" si="8">ABS(O3-E3)</f>
        <v>0.36666666666666664</v>
      </c>
      <c r="Q3" s="11">
        <f t="shared" si="1"/>
        <v>0.33333333333333331</v>
      </c>
      <c r="R3" s="11">
        <f>ABS(Q3-F3)</f>
        <v>1.6666666666666667</v>
      </c>
      <c r="S3" s="20">
        <f t="shared" si="2"/>
        <v>0.33333333333333331</v>
      </c>
      <c r="T3" s="20">
        <f t="shared" ref="T3:T7" si="9">ABS(S3-G3)</f>
        <v>2.5666666666666664</v>
      </c>
      <c r="V3" t="s">
        <v>19</v>
      </c>
      <c r="W3" s="15">
        <v>1</v>
      </c>
    </row>
    <row r="4" spans="1:23" ht="15.75" thickBot="1" x14ac:dyDescent="0.3">
      <c r="A4" s="3">
        <v>1</v>
      </c>
      <c r="B4" s="4">
        <v>5.2</v>
      </c>
      <c r="C4" s="4">
        <v>0.83</v>
      </c>
      <c r="D4" s="4">
        <v>4</v>
      </c>
      <c r="E4" s="4">
        <v>1.4</v>
      </c>
      <c r="F4" s="4">
        <v>3.4</v>
      </c>
      <c r="G4" s="4">
        <v>4.4000000000000004</v>
      </c>
      <c r="I4" s="9">
        <f t="shared" si="3"/>
        <v>0.5</v>
      </c>
      <c r="J4" s="9">
        <f t="shared" si="4"/>
        <v>4.7</v>
      </c>
      <c r="K4" s="18">
        <v>0</v>
      </c>
      <c r="L4" s="18">
        <f t="shared" si="5"/>
        <v>0.83</v>
      </c>
      <c r="M4" s="16">
        <f t="shared" si="6"/>
        <v>0.5</v>
      </c>
      <c r="N4" s="16">
        <f t="shared" si="7"/>
        <v>3.5</v>
      </c>
      <c r="O4" s="19">
        <f t="shared" si="0"/>
        <v>0.5</v>
      </c>
      <c r="P4" s="19">
        <f t="shared" si="8"/>
        <v>0.89999999999999991</v>
      </c>
      <c r="Q4" s="11">
        <f t="shared" si="1"/>
        <v>0.5</v>
      </c>
      <c r="R4" s="11">
        <f t="shared" ref="R4:R7" si="10">ABS(Q4-F4)</f>
        <v>2.9</v>
      </c>
      <c r="S4" s="20">
        <f t="shared" si="2"/>
        <v>0.5</v>
      </c>
      <c r="T4" s="20">
        <f t="shared" si="9"/>
        <v>3.9000000000000004</v>
      </c>
      <c r="V4" t="s">
        <v>20</v>
      </c>
      <c r="W4" s="16">
        <v>1</v>
      </c>
    </row>
    <row r="5" spans="1:23" ht="15.75" thickBot="1" x14ac:dyDescent="0.3">
      <c r="A5" s="3">
        <v>2</v>
      </c>
      <c r="B5" s="4">
        <v>6.6</v>
      </c>
      <c r="C5" s="4">
        <v>1.5</v>
      </c>
      <c r="D5" s="4">
        <v>5.7</v>
      </c>
      <c r="E5" s="4">
        <v>2.5</v>
      </c>
      <c r="F5" s="4">
        <v>5</v>
      </c>
      <c r="G5" s="4">
        <v>6.2</v>
      </c>
      <c r="I5" s="9">
        <f t="shared" si="3"/>
        <v>0.66666666666666663</v>
      </c>
      <c r="J5" s="9">
        <f t="shared" si="4"/>
        <v>5.9333333333333327</v>
      </c>
      <c r="K5" s="18">
        <v>0</v>
      </c>
      <c r="L5" s="18">
        <f t="shared" si="5"/>
        <v>1.5</v>
      </c>
      <c r="M5" s="16">
        <f t="shared" si="6"/>
        <v>0.66666666666666663</v>
      </c>
      <c r="N5" s="16">
        <f t="shared" si="7"/>
        <v>5.0333333333333332</v>
      </c>
      <c r="O5" s="19">
        <f t="shared" si="0"/>
        <v>0.66666666666666663</v>
      </c>
      <c r="P5" s="19">
        <f t="shared" si="8"/>
        <v>1.8333333333333335</v>
      </c>
      <c r="Q5" s="11">
        <f t="shared" si="1"/>
        <v>0.66666666666666663</v>
      </c>
      <c r="R5" s="11">
        <f t="shared" si="10"/>
        <v>4.333333333333333</v>
      </c>
      <c r="S5" s="20">
        <f t="shared" si="2"/>
        <v>0.66666666666666663</v>
      </c>
      <c r="T5" s="20">
        <f t="shared" si="9"/>
        <v>5.5333333333333332</v>
      </c>
      <c r="V5" t="s">
        <v>16</v>
      </c>
      <c r="W5" s="12">
        <v>1</v>
      </c>
    </row>
    <row r="6" spans="1:23" ht="15.75" thickBot="1" x14ac:dyDescent="0.3">
      <c r="A6" s="3">
        <v>10</v>
      </c>
      <c r="B6" s="4">
        <v>9.1</v>
      </c>
      <c r="C6" s="4">
        <v>4.8</v>
      </c>
      <c r="D6" s="4">
        <v>8.6999999999999993</v>
      </c>
      <c r="E6" s="4">
        <v>6.3</v>
      </c>
      <c r="F6" s="4">
        <v>8.1999999999999993</v>
      </c>
      <c r="G6" s="4">
        <v>8.9</v>
      </c>
      <c r="I6" s="9">
        <f t="shared" si="3"/>
        <v>0.90909090909090906</v>
      </c>
      <c r="J6" s="9">
        <f t="shared" si="4"/>
        <v>8.1909090909090914</v>
      </c>
      <c r="K6" s="18">
        <v>0</v>
      </c>
      <c r="L6" s="18">
        <f t="shared" si="5"/>
        <v>4.8</v>
      </c>
      <c r="M6" s="16">
        <f t="shared" si="6"/>
        <v>0.90909090909090906</v>
      </c>
      <c r="N6" s="16">
        <f t="shared" si="7"/>
        <v>7.7909090909090901</v>
      </c>
      <c r="O6" s="19">
        <f t="shared" si="0"/>
        <v>0.90909090909090906</v>
      </c>
      <c r="P6" s="19">
        <f t="shared" si="8"/>
        <v>5.3909090909090907</v>
      </c>
      <c r="Q6" s="11">
        <f t="shared" si="1"/>
        <v>0.90909090909090906</v>
      </c>
      <c r="R6" s="11">
        <f t="shared" si="10"/>
        <v>7.2909090909090901</v>
      </c>
      <c r="S6" s="20">
        <f t="shared" si="2"/>
        <v>0.90909090909090906</v>
      </c>
      <c r="T6" s="20">
        <f t="shared" si="9"/>
        <v>7.9909090909090912</v>
      </c>
      <c r="V6" t="s">
        <v>17</v>
      </c>
      <c r="W6" s="11">
        <v>1</v>
      </c>
    </row>
    <row r="7" spans="1:23" ht="15.75" thickBot="1" x14ac:dyDescent="0.3">
      <c r="A7" s="5">
        <v>20</v>
      </c>
      <c r="B7" s="6">
        <v>9.5</v>
      </c>
      <c r="C7" s="6">
        <v>6.5</v>
      </c>
      <c r="D7" s="6">
        <v>9.3000000000000007</v>
      </c>
      <c r="E7" s="6">
        <v>7.7</v>
      </c>
      <c r="F7" s="6">
        <v>9.1</v>
      </c>
      <c r="G7" s="6">
        <v>9.4</v>
      </c>
      <c r="I7" s="9">
        <f t="shared" si="3"/>
        <v>0.95238095238095233</v>
      </c>
      <c r="J7" s="9">
        <f t="shared" si="4"/>
        <v>8.5476190476190474</v>
      </c>
      <c r="K7" s="18">
        <v>0</v>
      </c>
      <c r="L7" s="18">
        <f t="shared" si="5"/>
        <v>6.5</v>
      </c>
      <c r="M7" s="16">
        <f t="shared" si="6"/>
        <v>0.95238095238095233</v>
      </c>
      <c r="N7" s="16">
        <f t="shared" si="7"/>
        <v>8.3476190476190482</v>
      </c>
      <c r="O7" s="19">
        <f t="shared" si="0"/>
        <v>0.95238095238095233</v>
      </c>
      <c r="P7" s="19">
        <f t="shared" si="8"/>
        <v>6.7476190476190476</v>
      </c>
      <c r="Q7" s="11">
        <f t="shared" si="1"/>
        <v>0.95238095238095233</v>
      </c>
      <c r="R7" s="11">
        <f t="shared" si="10"/>
        <v>8.1476190476190471</v>
      </c>
      <c r="S7" s="20">
        <f t="shared" si="2"/>
        <v>0.95238095238095233</v>
      </c>
      <c r="T7" s="20">
        <f t="shared" si="9"/>
        <v>8.4476190476190478</v>
      </c>
      <c r="V7" t="s">
        <v>18</v>
      </c>
      <c r="W7" s="10">
        <v>1</v>
      </c>
    </row>
    <row r="8" spans="1:23" ht="15.75" thickTop="1" x14ac:dyDescent="0.25">
      <c r="J8" s="13">
        <f>SUM(J2:J7)</f>
        <v>30.438528138528138</v>
      </c>
      <c r="K8" s="14"/>
      <c r="L8" s="13">
        <f>SUM(L2:L7)</f>
        <v>14.059999999999999</v>
      </c>
      <c r="M8" s="14"/>
      <c r="N8" s="13">
        <f>SUM(N2:N7)</f>
        <v>26.838528138528137</v>
      </c>
      <c r="P8" s="13">
        <f>SUM(P2:P7)</f>
        <v>15.238528138528139</v>
      </c>
      <c r="R8" s="13">
        <f>SUM(R2:R7)</f>
        <v>24.338528138528133</v>
      </c>
      <c r="T8" s="13">
        <f>SUM(T2:T7)</f>
        <v>28.438528138528142</v>
      </c>
      <c r="V8" t="s">
        <v>11</v>
      </c>
      <c r="W8" s="8">
        <f>J8+L8+N8+P8+R8+T8</f>
        <v>139.3526406926407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2019-10-23T13:13:55Z</dcterms:modified>
</cp:coreProperties>
</file>