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filterPrivacy="1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solver_adj" localSheetId="0" hidden="1">Sheet1!$D$1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Sheet1!$F$11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3" i="1"/>
  <c r="E4" i="1"/>
  <c r="F4" i="1" s="1"/>
  <c r="E5" i="1"/>
  <c r="E6" i="1"/>
  <c r="E7" i="1"/>
  <c r="E8" i="1"/>
  <c r="E9" i="1"/>
  <c r="E10" i="1"/>
  <c r="E3" i="1"/>
  <c r="F10" i="1" l="1"/>
  <c r="F8" i="1"/>
  <c r="F6" i="1"/>
  <c r="F9" i="1"/>
  <c r="F5" i="1"/>
  <c r="F7" i="1"/>
  <c r="F3" i="1"/>
  <c r="F11" i="1" l="1"/>
</calcChain>
</file>

<file path=xl/sharedStrings.xml><?xml version="1.0" encoding="utf-8"?>
<sst xmlns="http://schemas.openxmlformats.org/spreadsheetml/2006/main" count="8" uniqueCount="8">
  <si>
    <t>L_In</t>
  </si>
  <si>
    <t>L_free</t>
  </si>
  <si>
    <t>Kd=</t>
  </si>
  <si>
    <t>Fv-A</t>
  </si>
  <si>
    <t>Y_Obs</t>
  </si>
  <si>
    <t>Y_predict</t>
  </si>
  <si>
    <t>Residual</t>
  </si>
  <si>
    <t>Sum 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</si>
</sst>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6511686039246"/>
          <c:y val="5.5034363976876902E-2"/>
          <c:w val="0.79255293088363954"/>
          <c:h val="0.8289018261008646"/>
        </c:manualLayout>
      </c:layout>
      <c:scatterChart>
        <c:scatterStyle val="smoothMarker"/>
        <c:varyColors val="0"/>
        <c:ser>
          <c:idx val="1"/>
          <c:order val="0"/>
          <c:tx>
            <c:v>Fv-A Obs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Sheet1!$B$3:$B$10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20</c:v>
                </c:pt>
                <c:pt idx="6">
                  <c:v>50</c:v>
                </c:pt>
                <c:pt idx="7">
                  <c:v>100</c:v>
                </c:pt>
              </c:numCache>
            </c:numRef>
          </c:xVal>
          <c:yVal>
            <c:numRef>
              <c:f>Sheet1!$D$3:$D$10</c:f>
              <c:numCache>
                <c:formatCode>General</c:formatCode>
                <c:ptCount val="8"/>
                <c:pt idx="0">
                  <c:v>0</c:v>
                </c:pt>
                <c:pt idx="1">
                  <c:v>0.17</c:v>
                </c:pt>
                <c:pt idx="2">
                  <c:v>0.29000000000000004</c:v>
                </c:pt>
                <c:pt idx="3">
                  <c:v>0.49600000000000011</c:v>
                </c:pt>
                <c:pt idx="4">
                  <c:v>0.66999999999999993</c:v>
                </c:pt>
                <c:pt idx="5">
                  <c:v>0.80200000000000027</c:v>
                </c:pt>
                <c:pt idx="6">
                  <c:v>0.90600000000000025</c:v>
                </c:pt>
                <c:pt idx="7">
                  <c:v>0.95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A76-433A-8328-7A63102CA7AC}"/>
            </c:ext>
          </c:extLst>
        </c:ser>
        <c:ser>
          <c:idx val="0"/>
          <c:order val="1"/>
          <c:tx>
            <c:v>Fv-A Pred</c:v>
          </c:tx>
          <c:spPr>
            <a:ln w="1905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Sheet1!$B$3:$B$10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20</c:v>
                </c:pt>
                <c:pt idx="6">
                  <c:v>50</c:v>
                </c:pt>
                <c:pt idx="7">
                  <c:v>100</c:v>
                </c:pt>
              </c:numCache>
            </c:numRef>
          </c:xVal>
          <c:yVal>
            <c:numRef>
              <c:f>Sheet1!$E$3:$E$10</c:f>
              <c:numCache>
                <c:formatCode>General</c:formatCode>
                <c:ptCount val="8"/>
                <c:pt idx="0">
                  <c:v>0</c:v>
                </c:pt>
                <c:pt idx="1">
                  <c:v>0.16876567098529618</c:v>
                </c:pt>
                <c:pt idx="2">
                  <c:v>0.28879299790354529</c:v>
                </c:pt>
                <c:pt idx="3">
                  <c:v>0.50375927003583687</c:v>
                </c:pt>
                <c:pt idx="4">
                  <c:v>0.66999988638318619</c:v>
                </c:pt>
                <c:pt idx="5">
                  <c:v>0.80239512810296421</c:v>
                </c:pt>
                <c:pt idx="6">
                  <c:v>0.91032604500796466</c:v>
                </c:pt>
                <c:pt idx="7">
                  <c:v>0.95305829848974211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A76-433A-8328-7A63102CA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741256"/>
        <c:axId val="563742568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v>Fv-B Obs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9"/>
                  <c:spPr>
                    <a:solidFill>
                      <a:schemeClr val="accent6">
                        <a:lumMod val="75000"/>
                      </a:schemeClr>
                    </a:solidFill>
                    <a:ln w="9525">
                      <a:solidFill>
                        <a:schemeClr val="accent6">
                          <a:lumMod val="75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Sheet1!$H$3:$H$10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Sheet1!$J$3:$J$10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3-0A76-433A-8328-7A63102CA7AC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Fv-B Pred</c:v>
                </c:tx>
                <c:spPr>
                  <a:ln w="25400" cap="rnd">
                    <a:solidFill>
                      <a:schemeClr val="accent6">
                        <a:lumMod val="75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Sheet1!$H$3:$H$10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Sheet1!$K$3:$K$10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4-0A76-433A-8328-7A63102CA7AC}"/>
                  </c:ext>
                </c:extLst>
              </c15:ser>
            </c15:filteredScatterSeries>
          </c:ext>
        </c:extLst>
      </c:scatterChart>
      <c:valAx>
        <c:axId val="56374125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742568"/>
        <c:crosses val="autoZero"/>
        <c:crossBetween val="midCat"/>
      </c:valAx>
      <c:valAx>
        <c:axId val="563742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7412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638935213527274"/>
          <c:y val="0.4518891983308892"/>
          <c:w val="0.24164460675659508"/>
          <c:h val="0.349753214726638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12</xdr:row>
      <xdr:rowOff>23812</xdr:rowOff>
    </xdr:from>
    <xdr:to>
      <xdr:col>6</xdr:col>
      <xdr:colOff>104775</xdr:colOff>
      <xdr:row>25</xdr:row>
      <xdr:rowOff>85726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56399E2-0C44-482A-9511-08EE01929D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workbookViewId="0">
      <selection activeCell="M13" sqref="M13"/>
    </sheetView>
  </sheetViews>
  <sheetFormatPr defaultRowHeight="15" x14ac:dyDescent="0.25"/>
  <sheetData>
    <row r="1" spans="1:12" x14ac:dyDescent="0.25">
      <c r="B1" s="2" t="s">
        <v>3</v>
      </c>
      <c r="C1" s="1" t="s">
        <v>2</v>
      </c>
      <c r="D1" s="1">
        <v>4.9253756653337728</v>
      </c>
      <c r="H1" s="2"/>
      <c r="I1" s="4"/>
      <c r="J1" s="4"/>
      <c r="K1" s="4"/>
      <c r="L1" s="4"/>
    </row>
    <row r="2" spans="1:12" x14ac:dyDescent="0.25">
      <c r="B2" t="s">
        <v>1</v>
      </c>
      <c r="C2" t="s">
        <v>0</v>
      </c>
      <c r="D2" t="s">
        <v>4</v>
      </c>
      <c r="E2" t="s">
        <v>5</v>
      </c>
      <c r="F2" t="s">
        <v>6</v>
      </c>
      <c r="I2" s="4"/>
      <c r="J2" s="4"/>
      <c r="K2" s="4"/>
      <c r="L2" s="4"/>
    </row>
    <row r="3" spans="1:12" x14ac:dyDescent="0.25">
      <c r="A3">
        <v>1</v>
      </c>
      <c r="B3">
        <v>0</v>
      </c>
      <c r="C3">
        <v>0</v>
      </c>
      <c r="D3">
        <f>(C3-B3)/5</f>
        <v>0</v>
      </c>
      <c r="E3">
        <f>B3/($D$1+B3)</f>
        <v>0</v>
      </c>
      <c r="F3">
        <f>ABS(E3-D3)</f>
        <v>0</v>
      </c>
      <c r="I3" s="4"/>
      <c r="J3" s="4"/>
      <c r="K3" s="4"/>
      <c r="L3" s="4"/>
    </row>
    <row r="4" spans="1:12" x14ac:dyDescent="0.25">
      <c r="A4">
        <v>2</v>
      </c>
      <c r="B4">
        <v>1</v>
      </c>
      <c r="C4">
        <v>1.85</v>
      </c>
      <c r="D4">
        <f t="shared" ref="D4:D10" si="0">(C4-B4)/5</f>
        <v>0.17</v>
      </c>
      <c r="E4">
        <f t="shared" ref="E4:E10" si="1">B4/($D$1+B4)</f>
        <v>0.16876567098529618</v>
      </c>
      <c r="F4">
        <f t="shared" ref="F4:F10" si="2">ABS(E4-D4)</f>
        <v>1.2343290147038277E-3</v>
      </c>
      <c r="I4" s="4"/>
      <c r="J4" s="4"/>
      <c r="K4" s="4"/>
      <c r="L4" s="4"/>
    </row>
    <row r="5" spans="1:12" x14ac:dyDescent="0.25">
      <c r="A5">
        <v>3</v>
      </c>
      <c r="B5">
        <v>2</v>
      </c>
      <c r="C5">
        <v>3.45</v>
      </c>
      <c r="D5">
        <f t="shared" si="0"/>
        <v>0.29000000000000004</v>
      </c>
      <c r="E5">
        <f t="shared" si="1"/>
        <v>0.28879299790354529</v>
      </c>
      <c r="F5">
        <f t="shared" si="2"/>
        <v>1.2070020964547457E-3</v>
      </c>
      <c r="I5" s="4"/>
      <c r="J5" s="4"/>
      <c r="K5" s="4"/>
      <c r="L5" s="4"/>
    </row>
    <row r="6" spans="1:12" x14ac:dyDescent="0.25">
      <c r="A6">
        <v>4</v>
      </c>
      <c r="B6">
        <v>5</v>
      </c>
      <c r="C6">
        <v>7.48</v>
      </c>
      <c r="D6">
        <f t="shared" si="0"/>
        <v>0.49600000000000011</v>
      </c>
      <c r="E6">
        <f t="shared" si="1"/>
        <v>0.50375927003583687</v>
      </c>
      <c r="F6">
        <f t="shared" si="2"/>
        <v>7.7592700358367628E-3</v>
      </c>
      <c r="I6" s="4"/>
      <c r="J6" s="4"/>
      <c r="K6" s="4"/>
      <c r="L6" s="4"/>
    </row>
    <row r="7" spans="1:12" x14ac:dyDescent="0.25">
      <c r="A7">
        <v>5</v>
      </c>
      <c r="B7">
        <v>10</v>
      </c>
      <c r="C7">
        <v>13.35</v>
      </c>
      <c r="D7">
        <f t="shared" si="0"/>
        <v>0.66999999999999993</v>
      </c>
      <c r="E7">
        <f t="shared" si="1"/>
        <v>0.66999988638318619</v>
      </c>
      <c r="F7">
        <f t="shared" si="2"/>
        <v>1.1361681373500687E-7</v>
      </c>
      <c r="I7" s="4"/>
      <c r="J7" s="4"/>
      <c r="K7" s="4"/>
      <c r="L7" s="4"/>
    </row>
    <row r="8" spans="1:12" x14ac:dyDescent="0.25">
      <c r="A8">
        <v>6</v>
      </c>
      <c r="B8">
        <v>20</v>
      </c>
      <c r="C8">
        <v>24.01</v>
      </c>
      <c r="D8">
        <f t="shared" si="0"/>
        <v>0.80200000000000027</v>
      </c>
      <c r="E8">
        <f t="shared" si="1"/>
        <v>0.80239512810296421</v>
      </c>
      <c r="F8">
        <f t="shared" si="2"/>
        <v>3.9512810296393752E-4</v>
      </c>
      <c r="I8" s="4"/>
      <c r="J8" s="4"/>
      <c r="K8" s="4"/>
      <c r="L8" s="4"/>
    </row>
    <row r="9" spans="1:12" x14ac:dyDescent="0.25">
      <c r="A9">
        <v>7</v>
      </c>
      <c r="B9">
        <v>50</v>
      </c>
      <c r="C9">
        <v>54.53</v>
      </c>
      <c r="D9">
        <f t="shared" si="0"/>
        <v>0.90600000000000025</v>
      </c>
      <c r="E9">
        <f t="shared" si="1"/>
        <v>0.91032604500796466</v>
      </c>
      <c r="F9">
        <f t="shared" si="2"/>
        <v>4.3260450079644075E-3</v>
      </c>
      <c r="I9" s="4"/>
      <c r="J9" s="4"/>
      <c r="K9" s="4"/>
      <c r="L9" s="4"/>
    </row>
    <row r="10" spans="1:12" x14ac:dyDescent="0.25">
      <c r="A10">
        <v>8</v>
      </c>
      <c r="B10">
        <v>100</v>
      </c>
      <c r="C10">
        <v>104.75</v>
      </c>
      <c r="D10">
        <f t="shared" si="0"/>
        <v>0.95</v>
      </c>
      <c r="E10">
        <f t="shared" si="1"/>
        <v>0.95305829848974211</v>
      </c>
      <c r="F10">
        <f t="shared" si="2"/>
        <v>3.0582984897421506E-3</v>
      </c>
      <c r="I10" s="4"/>
      <c r="J10" s="4"/>
      <c r="K10" s="4"/>
      <c r="L10" s="4"/>
    </row>
    <row r="11" spans="1:12" x14ac:dyDescent="0.25">
      <c r="E11" t="s">
        <v>7</v>
      </c>
      <c r="F11" s="3">
        <f>SUM(F3:F10)</f>
        <v>1.7980186364479567E-2</v>
      </c>
      <c r="I11" s="4"/>
      <c r="J11" s="4"/>
      <c r="K11" s="4"/>
      <c r="L11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2018-02-19T02:21:49Z</dcterms:modified>
</cp:coreProperties>
</file>