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9920" windowHeight="82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3" i="1"/>
  <c r="K3" i="1" l="1"/>
  <c r="K4" i="1" s="1"/>
  <c r="L3" i="1"/>
  <c r="L4" i="1" s="1"/>
  <c r="J3" i="1"/>
  <c r="B4" i="1" l="1"/>
  <c r="J4" i="1"/>
  <c r="B3" i="1"/>
  <c r="B7" i="1"/>
  <c r="B5" i="1"/>
  <c r="B10" i="1"/>
  <c r="B2" i="1"/>
  <c r="B9" i="1"/>
  <c r="B11" i="1"/>
  <c r="B6" i="1"/>
  <c r="B12" i="1"/>
  <c r="B8" i="1"/>
  <c r="C12" i="1"/>
  <c r="C11" i="1"/>
  <c r="C10" i="1"/>
  <c r="C4" i="1"/>
  <c r="C5" i="1"/>
  <c r="C6" i="1"/>
  <c r="C7" i="1"/>
  <c r="C8" i="1"/>
  <c r="C9" i="1"/>
  <c r="C3" i="1"/>
  <c r="I3" i="1" l="1"/>
  <c r="I7" i="1"/>
  <c r="I11" i="1"/>
  <c r="H4" i="1"/>
  <c r="H8" i="1"/>
  <c r="H12" i="1"/>
  <c r="G9" i="1"/>
  <c r="F10" i="1"/>
  <c r="H9" i="1"/>
  <c r="G10" i="1"/>
  <c r="F7" i="1"/>
  <c r="I5" i="1"/>
  <c r="I9" i="1"/>
  <c r="I2" i="1"/>
  <c r="H6" i="1"/>
  <c r="H10" i="1"/>
  <c r="G3" i="1"/>
  <c r="G7" i="1"/>
  <c r="G11" i="1"/>
  <c r="F4" i="1"/>
  <c r="F8" i="1"/>
  <c r="F12" i="1"/>
  <c r="F9" i="1"/>
  <c r="G5" i="1"/>
  <c r="F6" i="1"/>
  <c r="I8" i="1"/>
  <c r="I12" i="1"/>
  <c r="F3" i="1"/>
  <c r="I6" i="1"/>
  <c r="I10" i="1"/>
  <c r="H3" i="1"/>
  <c r="H7" i="1"/>
  <c r="H11" i="1"/>
  <c r="G4" i="1"/>
  <c r="G8" i="1"/>
  <c r="G12" i="1"/>
  <c r="F5" i="1"/>
  <c r="I4" i="1"/>
  <c r="H5" i="1"/>
  <c r="G6" i="1"/>
  <c r="F11" i="1"/>
  <c r="D10" i="1"/>
  <c r="D11" i="1"/>
  <c r="D4" i="1"/>
  <c r="D5" i="1"/>
  <c r="D12" i="1"/>
  <c r="D9" i="1"/>
  <c r="D8" i="1"/>
  <c r="D7" i="1"/>
  <c r="D6" i="1"/>
  <c r="D3" i="1" l="1"/>
</calcChain>
</file>

<file path=xl/sharedStrings.xml><?xml version="1.0" encoding="utf-8"?>
<sst xmlns="http://schemas.openxmlformats.org/spreadsheetml/2006/main" count="12" uniqueCount="12">
  <si>
    <t>l</t>
  </si>
  <si>
    <t>Y</t>
  </si>
  <si>
    <t>logL</t>
  </si>
  <si>
    <t>log(Y/1-Y)</t>
  </si>
  <si>
    <t>KD1(microscopic)</t>
  </si>
  <si>
    <t>KD2(microscropic)</t>
  </si>
  <si>
    <t>KD3(microscropic)</t>
  </si>
  <si>
    <t>f (M)</t>
  </si>
  <si>
    <t>f (ML2)</t>
  </si>
  <si>
    <t>f (ML)</t>
  </si>
  <si>
    <t>f (ML3)</t>
  </si>
  <si>
    <t>log[L]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</si>
</sst>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164" fontId="0" fillId="0" borderId="0" xfId="0" applyNumberFormat="1"/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Binding Curve</a:t>
            </a:r>
          </a:p>
        </c:rich>
      </c:tx>
      <c:layout>
        <c:manualLayout>
          <c:xMode val="edge"/>
          <c:yMode val="edge"/>
          <c:x val="3.1506075364557622E-2"/>
          <c:y val="7.3278239931004897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2058329221109"/>
          <c:y val="0.12311865026853766"/>
          <c:w val="0.68298483125576603"/>
          <c:h val="0.68769248258780324"/>
        </c:manualLayout>
      </c:layout>
      <c:scatterChart>
        <c:scatterStyle val="smoothMarker"/>
        <c:varyColors val="0"/>
        <c:ser>
          <c:idx val="0"/>
          <c:order val="0"/>
          <c:xVal>
            <c:numRef>
              <c:f>Sheet1!$A$2:$A$12</c:f>
              <c:numCache>
                <c:formatCode>0.00E+00</c:formatCode>
                <c:ptCount val="11"/>
                <c:pt idx="0" formatCode="General">
                  <c:v>0</c:v>
                </c:pt>
                <c:pt idx="1">
                  <c:v>9.9999999999999995E-8</c:v>
                </c:pt>
                <c:pt idx="2">
                  <c:v>1.9999999999999999E-7</c:v>
                </c:pt>
                <c:pt idx="3">
                  <c:v>4.9999999999999998E-7</c:v>
                </c:pt>
                <c:pt idx="4">
                  <c:v>9.9999999999999995E-7</c:v>
                </c:pt>
                <c:pt idx="5">
                  <c:v>1.9999999999999999E-6</c:v>
                </c:pt>
                <c:pt idx="6">
                  <c:v>5.0000000000000004E-6</c:v>
                </c:pt>
                <c:pt idx="7">
                  <c:v>1.0000000000000001E-5</c:v>
                </c:pt>
                <c:pt idx="8">
                  <c:v>2.0000000000000002E-5</c:v>
                </c:pt>
                <c:pt idx="9">
                  <c:v>5.0000000000000002E-5</c:v>
                </c:pt>
                <c:pt idx="10">
                  <c:v>1E-4</c:v>
                </c:pt>
              </c:numCache>
            </c:numRef>
          </c:xVal>
          <c:yVal>
            <c:numRef>
              <c:f>Sheet1!$B$2:$B$12</c:f>
              <c:numCache>
                <c:formatCode>0.000</c:formatCode>
                <c:ptCount val="11"/>
                <c:pt idx="0">
                  <c:v>0</c:v>
                </c:pt>
                <c:pt idx="1">
                  <c:v>7.8281597634997965E-2</c:v>
                </c:pt>
                <c:pt idx="2">
                  <c:v>0.12903658046362051</c:v>
                </c:pt>
                <c:pt idx="3">
                  <c:v>0.21363040629095673</c:v>
                </c:pt>
                <c:pt idx="4">
                  <c:v>0.27923738665426645</c:v>
                </c:pt>
                <c:pt idx="5">
                  <c:v>0.3421052631578948</c:v>
                </c:pt>
                <c:pt idx="6">
                  <c:v>0.4285714285714286</c:v>
                </c:pt>
                <c:pt idx="7">
                  <c:v>0.5</c:v>
                </c:pt>
                <c:pt idx="8">
                  <c:v>0.5714285714285714</c:v>
                </c:pt>
                <c:pt idx="9">
                  <c:v>0.6578947368421052</c:v>
                </c:pt>
                <c:pt idx="10">
                  <c:v>0.72076261334573366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183296"/>
        <c:axId val="294185216"/>
      </c:scatterChart>
      <c:valAx>
        <c:axId val="29418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4185216"/>
        <c:crosses val="autoZero"/>
        <c:crossBetween val="midCat"/>
      </c:valAx>
      <c:valAx>
        <c:axId val="29418521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Y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94183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Hill Plot</a:t>
            </a:r>
          </a:p>
        </c:rich>
      </c:tx>
      <c:layout>
        <c:manualLayout>
          <c:xMode val="edge"/>
          <c:yMode val="edge"/>
          <c:x val="6.8941035835867054E-2"/>
          <c:y val="1.70511609125782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96325459317585"/>
          <c:y val="0.12349751665657177"/>
          <c:w val="0.84631740339388273"/>
          <c:h val="0.8309536846355744"/>
        </c:manualLayout>
      </c:layout>
      <c:scatterChart>
        <c:scatterStyle val="smoothMarker"/>
        <c:varyColors val="0"/>
        <c:ser>
          <c:idx val="0"/>
          <c:order val="0"/>
          <c:trendline>
            <c:trendlineType val="linear"/>
            <c:dispRSqr val="0"/>
            <c:dispEq val="1"/>
            <c:trendlineLbl>
              <c:layout>
                <c:manualLayout>
                  <c:x val="-0.34013342671788666"/>
                  <c:y val="0.1227107028288130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</c:trendlineLbl>
          </c:trendline>
          <c:xVal>
            <c:numRef>
              <c:f>Sheet1!$C$7:$C$11</c:f>
              <c:numCache>
                <c:formatCode>General</c:formatCode>
                <c:ptCount val="5"/>
                <c:pt idx="0">
                  <c:v>-5.6989700043360187</c:v>
                </c:pt>
                <c:pt idx="1">
                  <c:v>-5.3010299956639813</c:v>
                </c:pt>
                <c:pt idx="2">
                  <c:v>-5</c:v>
                </c:pt>
                <c:pt idx="3">
                  <c:v>-4.6989700043360187</c:v>
                </c:pt>
                <c:pt idx="4">
                  <c:v>-4.3010299956639813</c:v>
                </c:pt>
              </c:numCache>
            </c:numRef>
          </c:xVal>
          <c:yVal>
            <c:numRef>
              <c:f>Sheet1!$D$7:$D$11</c:f>
              <c:numCache>
                <c:formatCode>General</c:formatCode>
                <c:ptCount val="5"/>
                <c:pt idx="0">
                  <c:v>-0.28399665636520072</c:v>
                </c:pt>
                <c:pt idx="1">
                  <c:v>-0.12493873660829989</c:v>
                </c:pt>
                <c:pt idx="2">
                  <c:v>0</c:v>
                </c:pt>
                <c:pt idx="3">
                  <c:v>0.12493873660829993</c:v>
                </c:pt>
                <c:pt idx="4">
                  <c:v>0.28399665636520072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222848"/>
        <c:axId val="294228736"/>
      </c:scatterChart>
      <c:valAx>
        <c:axId val="294222848"/>
        <c:scaling>
          <c:orientation val="minMax"/>
          <c:max val="-4"/>
          <c:min val="-7"/>
        </c:scaling>
        <c:delete val="0"/>
        <c:axPos val="b"/>
        <c:numFmt formatCode="General" sourceLinked="1"/>
        <c:majorTickMark val="out"/>
        <c:minorTickMark val="out"/>
        <c:tickLblPos val="nextTo"/>
        <c:crossAx val="294228736"/>
        <c:crosses val="autoZero"/>
        <c:crossBetween val="midCat"/>
      </c:valAx>
      <c:valAx>
        <c:axId val="294228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222848"/>
        <c:crossesAt val="-8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Fraction M,</a:t>
            </a:r>
            <a:r>
              <a:rPr lang="en-US" baseline="0"/>
              <a:t> ML, ML</a:t>
            </a:r>
            <a:r>
              <a:rPr lang="en-US" baseline="-25000"/>
              <a:t>2</a:t>
            </a:r>
            <a:r>
              <a:rPr lang="en-US" baseline="0"/>
              <a:t>, ML</a:t>
            </a:r>
            <a:r>
              <a:rPr lang="en-US" baseline="-25000"/>
              <a:t>3</a:t>
            </a:r>
          </a:p>
        </c:rich>
      </c:tx>
      <c:layout>
        <c:manualLayout>
          <c:xMode val="edge"/>
          <c:yMode val="edge"/>
          <c:x val="4.2374890638670157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9032195975503061"/>
          <c:y val="0.13936351706036745"/>
          <c:w val="0.58673359580052498"/>
          <c:h val="0.7446566054243219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f (M)</c:v>
                </c:pt>
              </c:strCache>
            </c:strRef>
          </c:tx>
          <c:xVal>
            <c:numRef>
              <c:f>Sheet1!$E$2:$E$12</c:f>
              <c:numCache>
                <c:formatCode>General</c:formatCode>
                <c:ptCount val="11"/>
                <c:pt idx="1">
                  <c:v>-7</c:v>
                </c:pt>
                <c:pt idx="2">
                  <c:v>-6.6989700043360187</c:v>
                </c:pt>
                <c:pt idx="3">
                  <c:v>-6.3010299956639813</c:v>
                </c:pt>
                <c:pt idx="4">
                  <c:v>-6</c:v>
                </c:pt>
                <c:pt idx="5">
                  <c:v>-5.6989700043360187</c:v>
                </c:pt>
                <c:pt idx="6">
                  <c:v>-5.3010299956639813</c:v>
                </c:pt>
                <c:pt idx="7">
                  <c:v>-5</c:v>
                </c:pt>
                <c:pt idx="8">
                  <c:v>-4.6989700043360187</c:v>
                </c:pt>
                <c:pt idx="9">
                  <c:v>-4.3010299956639813</c:v>
                </c:pt>
                <c:pt idx="10">
                  <c:v>-4</c:v>
                </c:pt>
              </c:numCache>
            </c:numRef>
          </c:xVal>
          <c:yVal>
            <c:numRef>
              <c:f>Sheet1!$F$2:$F$12</c:f>
              <c:numCache>
                <c:formatCode>0.00E+00</c:formatCode>
                <c:ptCount val="11"/>
                <c:pt idx="1">
                  <c:v>0.90826438849737656</c:v>
                </c:pt>
                <c:pt idx="2">
                  <c:v>0.83055926538694103</c:v>
                </c:pt>
                <c:pt idx="3">
                  <c:v>0.65568396033112042</c:v>
                </c:pt>
                <c:pt idx="4">
                  <c:v>0.47596382674916704</c:v>
                </c:pt>
                <c:pt idx="5">
                  <c:v>0.29342723004694837</c:v>
                </c:pt>
                <c:pt idx="6">
                  <c:v>0.11594202898550725</c:v>
                </c:pt>
                <c:pt idx="7">
                  <c:v>4.5454545454545449E-2</c:v>
                </c:pt>
                <c:pt idx="8">
                  <c:v>1.4492753623188403E-2</c:v>
                </c:pt>
                <c:pt idx="9">
                  <c:v>2.3474178403755865E-3</c:v>
                </c:pt>
                <c:pt idx="10">
                  <c:v>4.7596382674916694E-4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Sheet1!$G$1</c:f>
              <c:strCache>
                <c:ptCount val="1"/>
                <c:pt idx="0">
                  <c:v>f (ML)</c:v>
                </c:pt>
              </c:strCache>
            </c:strRef>
          </c:tx>
          <c:xVal>
            <c:numRef>
              <c:f>Sheet1!$E$2:$E$12</c:f>
              <c:numCache>
                <c:formatCode>General</c:formatCode>
                <c:ptCount val="11"/>
                <c:pt idx="1">
                  <c:v>-7</c:v>
                </c:pt>
                <c:pt idx="2">
                  <c:v>-6.6989700043360187</c:v>
                </c:pt>
                <c:pt idx="3">
                  <c:v>-6.3010299956639813</c:v>
                </c:pt>
                <c:pt idx="4">
                  <c:v>-6</c:v>
                </c:pt>
                <c:pt idx="5">
                  <c:v>-5.6989700043360187</c:v>
                </c:pt>
                <c:pt idx="6">
                  <c:v>-5.3010299956639813</c:v>
                </c:pt>
                <c:pt idx="7">
                  <c:v>-5</c:v>
                </c:pt>
                <c:pt idx="8">
                  <c:v>-4.6989700043360187</c:v>
                </c:pt>
                <c:pt idx="9">
                  <c:v>-4.3010299956639813</c:v>
                </c:pt>
                <c:pt idx="10">
                  <c:v>-4</c:v>
                </c:pt>
              </c:numCache>
            </c:numRef>
          </c:xVal>
          <c:yVal>
            <c:numRef>
              <c:f>Sheet1!$G$2:$G$12</c:f>
              <c:numCache>
                <c:formatCode>0.00E+00</c:formatCode>
                <c:ptCount val="11"/>
                <c:pt idx="1">
                  <c:v>9.0826438849737651E-2</c:v>
                </c:pt>
                <c:pt idx="2">
                  <c:v>0.16611185307738818</c:v>
                </c:pt>
                <c:pt idx="3">
                  <c:v>0.32784198016556021</c:v>
                </c:pt>
                <c:pt idx="4">
                  <c:v>0.47596382674916704</c:v>
                </c:pt>
                <c:pt idx="5">
                  <c:v>0.58685446009389675</c:v>
                </c:pt>
                <c:pt idx="6">
                  <c:v>0.57971014492753625</c:v>
                </c:pt>
                <c:pt idx="7">
                  <c:v>0.45454545454545447</c:v>
                </c:pt>
                <c:pt idx="8">
                  <c:v>0.28985507246376807</c:v>
                </c:pt>
                <c:pt idx="9">
                  <c:v>0.11737089201877933</c:v>
                </c:pt>
                <c:pt idx="10">
                  <c:v>4.7596382674916698E-2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Sheet1!$H$1</c:f>
              <c:strCache>
                <c:ptCount val="1"/>
                <c:pt idx="0">
                  <c:v>f (ML2)</c:v>
                </c:pt>
              </c:strCache>
            </c:strRef>
          </c:tx>
          <c:xVal>
            <c:numRef>
              <c:f>Sheet1!$E$2:$E$12</c:f>
              <c:numCache>
                <c:formatCode>General</c:formatCode>
                <c:ptCount val="11"/>
                <c:pt idx="1">
                  <c:v>-7</c:v>
                </c:pt>
                <c:pt idx="2">
                  <c:v>-6.6989700043360187</c:v>
                </c:pt>
                <c:pt idx="3">
                  <c:v>-6.3010299956639813</c:v>
                </c:pt>
                <c:pt idx="4">
                  <c:v>-6</c:v>
                </c:pt>
                <c:pt idx="5">
                  <c:v>-5.6989700043360187</c:v>
                </c:pt>
                <c:pt idx="6">
                  <c:v>-5.3010299956639813</c:v>
                </c:pt>
                <c:pt idx="7">
                  <c:v>-5</c:v>
                </c:pt>
                <c:pt idx="8">
                  <c:v>-4.6989700043360187</c:v>
                </c:pt>
                <c:pt idx="9">
                  <c:v>-4.3010299956639813</c:v>
                </c:pt>
                <c:pt idx="10">
                  <c:v>-4</c:v>
                </c:pt>
              </c:numCache>
            </c:numRef>
          </c:xVal>
          <c:yVal>
            <c:numRef>
              <c:f>Sheet1!$H$2:$H$12</c:f>
              <c:numCache>
                <c:formatCode>0.00E+00</c:formatCode>
                <c:ptCount val="11"/>
                <c:pt idx="1">
                  <c:v>9.0826438849737673E-4</c:v>
                </c:pt>
                <c:pt idx="2">
                  <c:v>3.3222370615477647E-3</c:v>
                </c:pt>
                <c:pt idx="3">
                  <c:v>1.6392099008278014E-2</c:v>
                </c:pt>
                <c:pt idx="4">
                  <c:v>4.7596382674916712E-2</c:v>
                </c:pt>
                <c:pt idx="5">
                  <c:v>0.11737089201877936</c:v>
                </c:pt>
                <c:pt idx="6">
                  <c:v>0.28985507246376824</c:v>
                </c:pt>
                <c:pt idx="7">
                  <c:v>0.45454545454545464</c:v>
                </c:pt>
                <c:pt idx="8">
                  <c:v>0.57971014492753636</c:v>
                </c:pt>
                <c:pt idx="9">
                  <c:v>0.58685446009389675</c:v>
                </c:pt>
                <c:pt idx="10">
                  <c:v>0.4759638267491671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Sheet1!$I$1</c:f>
              <c:strCache>
                <c:ptCount val="1"/>
                <c:pt idx="0">
                  <c:v>f (ML3)</c:v>
                </c:pt>
              </c:strCache>
            </c:strRef>
          </c:tx>
          <c:xVal>
            <c:numRef>
              <c:f>Sheet1!$E$2:$E$12</c:f>
              <c:numCache>
                <c:formatCode>General</c:formatCode>
                <c:ptCount val="11"/>
                <c:pt idx="1">
                  <c:v>-7</c:v>
                </c:pt>
                <c:pt idx="2">
                  <c:v>-6.6989700043360187</c:v>
                </c:pt>
                <c:pt idx="3">
                  <c:v>-6.3010299956639813</c:v>
                </c:pt>
                <c:pt idx="4">
                  <c:v>-6</c:v>
                </c:pt>
                <c:pt idx="5">
                  <c:v>-5.6989700043360187</c:v>
                </c:pt>
                <c:pt idx="6">
                  <c:v>-5.3010299956639813</c:v>
                </c:pt>
                <c:pt idx="7">
                  <c:v>-5</c:v>
                </c:pt>
                <c:pt idx="8">
                  <c:v>-4.6989700043360187</c:v>
                </c:pt>
                <c:pt idx="9">
                  <c:v>-4.3010299956639813</c:v>
                </c:pt>
                <c:pt idx="10">
                  <c:v>-4</c:v>
                </c:pt>
              </c:numCache>
            </c:numRef>
          </c:xVal>
          <c:yVal>
            <c:numRef>
              <c:f>Sheet1!$I$2:$I$12</c:f>
              <c:numCache>
                <c:formatCode>0.00E+00</c:formatCode>
                <c:ptCount val="11"/>
                <c:pt idx="0">
                  <c:v>0</c:v>
                </c:pt>
                <c:pt idx="1">
                  <c:v>9.0826438849737673E-7</c:v>
                </c:pt>
                <c:pt idx="2">
                  <c:v>6.6444741230955291E-6</c:v>
                </c:pt>
                <c:pt idx="3">
                  <c:v>8.1960495041390064E-5</c:v>
                </c:pt>
                <c:pt idx="4">
                  <c:v>4.759638267491671E-4</c:v>
                </c:pt>
                <c:pt idx="5">
                  <c:v>2.3474178403755869E-3</c:v>
                </c:pt>
                <c:pt idx="6">
                  <c:v>1.4492753623188413E-2</c:v>
                </c:pt>
                <c:pt idx="7">
                  <c:v>4.545454545454547E-2</c:v>
                </c:pt>
                <c:pt idx="8">
                  <c:v>0.11594202898550728</c:v>
                </c:pt>
                <c:pt idx="9">
                  <c:v>0.29342723004694837</c:v>
                </c:pt>
                <c:pt idx="10">
                  <c:v>0.4759638267491671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053952"/>
        <c:axId val="295064320"/>
      </c:scatterChart>
      <c:valAx>
        <c:axId val="295053952"/>
        <c:scaling>
          <c:orientation val="minMax"/>
          <c:max val="-4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log [L]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064320"/>
        <c:crosses val="autoZero"/>
        <c:crossBetween val="midCat"/>
      </c:valAx>
      <c:valAx>
        <c:axId val="2950643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Fraction</a:t>
                </a:r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295053952"/>
        <c:crossesAt val="-7"/>
        <c:crossBetween val="midCat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28574</xdr:rowOff>
    </xdr:from>
    <xdr:to>
      <xdr:col>5</xdr:col>
      <xdr:colOff>466725</xdr:colOff>
      <xdr:row>16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457201</xdr:colOff>
      <xdr:row>0</xdr:row>
      <xdr:rowOff>19051</xdr:rowOff>
    </xdr:from>
    <xdr:to>
      <xdr:col>9</xdr:col>
      <xdr:colOff>1</xdr:colOff>
      <xdr:row>16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17</xdr:row>
      <xdr:rowOff>33337</xdr:rowOff>
    </xdr:from>
    <xdr:to>
      <xdr:col>6</xdr:col>
      <xdr:colOff>771525</xdr:colOff>
      <xdr:row>31</xdr:row>
      <xdr:rowOff>109537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M2" sqref="M2"/>
    </sheetView>
  </sheetViews>
  <sheetFormatPr defaultRowHeight="15" x14ac:dyDescent="0.25"/>
  <cols>
    <col min="6" max="8" width="12.28515625" customWidth="1"/>
    <col min="9" max="9" width="27.7109375" customWidth="1"/>
    <col min="10" max="10" width="14.7109375" customWidth="1"/>
    <col min="11" max="11" width="15.5703125" customWidth="1"/>
    <col min="12" max="12" width="15.42578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11</v>
      </c>
      <c r="F1" t="s">
        <v>7</v>
      </c>
      <c r="G1" t="s">
        <v>9</v>
      </c>
      <c r="H1" t="s">
        <v>8</v>
      </c>
      <c r="I1" t="s">
        <v>10</v>
      </c>
      <c r="J1" t="s">
        <v>4</v>
      </c>
      <c r="K1" t="s">
        <v>5</v>
      </c>
      <c r="L1" t="s">
        <v>6</v>
      </c>
    </row>
    <row r="2" spans="1:12" x14ac:dyDescent="0.25">
      <c r="A2">
        <v>0</v>
      </c>
      <c r="B2" s="2">
        <f>(1/3)*(3*(1/$J$3)*A2+2*3*(1/$J$3)*(1/$K$3)*A2*A2+3*(1/$J$3)*(1/$K$3)*(1/$L$3)*A2*A2*A2)/(1+3*(1/$J$3)*A2+3*(1/$J$3)*(1/$K$3)*A2*A2+(1/($J$3*$K$3*$L$3))*A2*A2*A2)</f>
        <v>0</v>
      </c>
      <c r="F2" s="1"/>
      <c r="G2" s="1"/>
      <c r="H2" s="1"/>
      <c r="I2" s="1">
        <f>$J$4*$K$4*$L$4*A2*A2*A2/(1+$J$4*A2+$J$4*$K$4*(A2^2)+$J$4*$K$4*$L$4*(A2^3))</f>
        <v>0</v>
      </c>
      <c r="J2" s="3">
        <v>1</v>
      </c>
      <c r="K2" s="3">
        <v>10</v>
      </c>
      <c r="L2" s="3">
        <v>100</v>
      </c>
    </row>
    <row r="3" spans="1:12" x14ac:dyDescent="0.25">
      <c r="A3" s="1">
        <v>9.9999999999999995E-8</v>
      </c>
      <c r="B3" s="2">
        <f t="shared" ref="B3:B12" si="0">(1/3)*(3*(1/$J$3)*A3+2*3*(1/$J$3)*(1/$K$3)*A3*A3+3*(1/$J$3)*(1/$K$3)*(1/$L$3)*A3*A3*A3)/(1+3*(1/$J$3)*A3+3*(1/$J$3)*(1/$K$3)*A3*A3+(1/($J$3*$K$3*$L$3))*A3*A3*A3)</f>
        <v>7.8281597634997965E-2</v>
      </c>
      <c r="C3">
        <f>LOG(A3)</f>
        <v>-7</v>
      </c>
      <c r="D3">
        <f>LOG(B3/(1-B3))</f>
        <v>-1.0709385778728215</v>
      </c>
      <c r="E3">
        <f>LOG(A3)</f>
        <v>-7</v>
      </c>
      <c r="F3" s="1">
        <f t="shared" ref="F3:F12" si="1">1/(1+$J$4*A3+$J$4*$K$4*(A3^2)+$J$4*$K$4*$L$4*(A3^3))</f>
        <v>0.90826438849737656</v>
      </c>
      <c r="G3" s="1">
        <f t="shared" ref="G3:G12" si="2">$J$4*A3/(1+$J$4*A3+$J$4*$K$4*(A3^2)+$J$4*$K$4*$L$4*(A3^3))</f>
        <v>9.0826438849737651E-2</v>
      </c>
      <c r="H3" s="1">
        <f t="shared" ref="H3:H12" si="3">$J$4*$K$4*A3*A3/(1+$J$4*A3+$J$4*$K$4*(A3^2)+$J$4*$K$4*$L$4*(A3^3))</f>
        <v>9.0826438849737673E-4</v>
      </c>
      <c r="I3" s="1">
        <f t="shared" ref="I3:I12" si="4">$J$4*$K$4*$L$4*A3*A3*A3/(1+$J$4*A3+$J$4*$K$4*(A3^2)+$J$4*$K$4*$L$4*(A3^3))</f>
        <v>9.0826438849737673E-7</v>
      </c>
      <c r="J3" s="1">
        <f>J2*0.000001</f>
        <v>9.9999999999999995E-7</v>
      </c>
      <c r="K3" s="1">
        <f t="shared" ref="K3:L3" si="5">K2*0.000001</f>
        <v>9.9999999999999991E-6</v>
      </c>
      <c r="L3" s="1">
        <f t="shared" si="5"/>
        <v>9.9999999999999991E-5</v>
      </c>
    </row>
    <row r="4" spans="1:12" x14ac:dyDescent="0.25">
      <c r="A4" s="1">
        <v>1.9999999999999999E-7</v>
      </c>
      <c r="B4" s="2">
        <f t="shared" si="0"/>
        <v>0.12903658046362051</v>
      </c>
      <c r="C4">
        <f t="shared" ref="C4:C12" si="6">LOG(A4)</f>
        <v>-6.6989700043360187</v>
      </c>
      <c r="D4">
        <f t="shared" ref="D4:D12" si="7">LOG(B4/(1-B4))</f>
        <v>-0.8292870695183211</v>
      </c>
      <c r="E4">
        <f t="shared" ref="E4:E12" si="8">LOG(A4)</f>
        <v>-6.6989700043360187</v>
      </c>
      <c r="F4" s="1">
        <f t="shared" si="1"/>
        <v>0.83055926538694103</v>
      </c>
      <c r="G4" s="1">
        <f t="shared" si="2"/>
        <v>0.16611185307738818</v>
      </c>
      <c r="H4" s="1">
        <f t="shared" si="3"/>
        <v>3.3222370615477647E-3</v>
      </c>
      <c r="I4" s="1">
        <f t="shared" si="4"/>
        <v>6.6444741230955291E-6</v>
      </c>
      <c r="J4" s="1">
        <f>1/J3</f>
        <v>1000000</v>
      </c>
      <c r="K4" s="1">
        <f t="shared" ref="K4:L4" si="9">1/K3</f>
        <v>100000.00000000001</v>
      </c>
      <c r="L4" s="1">
        <f t="shared" si="9"/>
        <v>10000</v>
      </c>
    </row>
    <row r="5" spans="1:12" x14ac:dyDescent="0.25">
      <c r="A5" s="1">
        <v>4.9999999999999998E-7</v>
      </c>
      <c r="B5" s="2">
        <f t="shared" si="0"/>
        <v>0.21363040629095673</v>
      </c>
      <c r="C5">
        <f t="shared" si="6"/>
        <v>-6.3010299956639813</v>
      </c>
      <c r="D5">
        <f t="shared" si="7"/>
        <v>-0.56596364597968596</v>
      </c>
      <c r="E5">
        <f t="shared" si="8"/>
        <v>-6.3010299956639813</v>
      </c>
      <c r="F5" s="1">
        <f t="shared" si="1"/>
        <v>0.65568396033112042</v>
      </c>
      <c r="G5" s="1">
        <f t="shared" si="2"/>
        <v>0.32784198016556021</v>
      </c>
      <c r="H5" s="1">
        <f t="shared" si="3"/>
        <v>1.6392099008278014E-2</v>
      </c>
      <c r="I5" s="1">
        <f t="shared" si="4"/>
        <v>8.1960495041390064E-5</v>
      </c>
    </row>
    <row r="6" spans="1:12" x14ac:dyDescent="0.25">
      <c r="A6" s="1">
        <v>9.9999999999999995E-7</v>
      </c>
      <c r="B6" s="2">
        <f t="shared" si="0"/>
        <v>0.27923738665426645</v>
      </c>
      <c r="C6">
        <f t="shared" si="6"/>
        <v>-6</v>
      </c>
      <c r="D6">
        <f t="shared" si="7"/>
        <v>-0.4118186864313666</v>
      </c>
      <c r="E6">
        <f t="shared" si="8"/>
        <v>-6</v>
      </c>
      <c r="F6" s="1">
        <f t="shared" si="1"/>
        <v>0.47596382674916704</v>
      </c>
      <c r="G6" s="1">
        <f t="shared" si="2"/>
        <v>0.47596382674916704</v>
      </c>
      <c r="H6" s="1">
        <f t="shared" si="3"/>
        <v>4.7596382674916712E-2</v>
      </c>
      <c r="I6" s="1">
        <f t="shared" si="4"/>
        <v>4.759638267491671E-4</v>
      </c>
    </row>
    <row r="7" spans="1:12" x14ac:dyDescent="0.25">
      <c r="A7" s="1">
        <v>1.9999999999999999E-6</v>
      </c>
      <c r="B7" s="2">
        <f t="shared" si="0"/>
        <v>0.3421052631578948</v>
      </c>
      <c r="C7">
        <f t="shared" si="6"/>
        <v>-5.6989700043360187</v>
      </c>
      <c r="D7">
        <f t="shared" si="7"/>
        <v>-0.28399665636520072</v>
      </c>
      <c r="E7">
        <f t="shared" si="8"/>
        <v>-5.6989700043360187</v>
      </c>
      <c r="F7" s="1">
        <f t="shared" si="1"/>
        <v>0.29342723004694837</v>
      </c>
      <c r="G7" s="1">
        <f t="shared" si="2"/>
        <v>0.58685446009389675</v>
      </c>
      <c r="H7" s="1">
        <f t="shared" si="3"/>
        <v>0.11737089201877936</v>
      </c>
      <c r="I7" s="1">
        <f t="shared" si="4"/>
        <v>2.3474178403755869E-3</v>
      </c>
    </row>
    <row r="8" spans="1:12" x14ac:dyDescent="0.25">
      <c r="A8" s="1">
        <v>5.0000000000000004E-6</v>
      </c>
      <c r="B8" s="2">
        <f t="shared" si="0"/>
        <v>0.4285714285714286</v>
      </c>
      <c r="C8">
        <f t="shared" si="6"/>
        <v>-5.3010299956639813</v>
      </c>
      <c r="D8">
        <f t="shared" si="7"/>
        <v>-0.12493873660829989</v>
      </c>
      <c r="E8">
        <f t="shared" si="8"/>
        <v>-5.3010299956639813</v>
      </c>
      <c r="F8" s="1">
        <f t="shared" si="1"/>
        <v>0.11594202898550725</v>
      </c>
      <c r="G8" s="1">
        <f t="shared" si="2"/>
        <v>0.57971014492753625</v>
      </c>
      <c r="H8" s="1">
        <f t="shared" si="3"/>
        <v>0.28985507246376824</v>
      </c>
      <c r="I8" s="1">
        <f t="shared" si="4"/>
        <v>1.4492753623188413E-2</v>
      </c>
    </row>
    <row r="9" spans="1:12" x14ac:dyDescent="0.25">
      <c r="A9" s="1">
        <v>1.0000000000000001E-5</v>
      </c>
      <c r="B9" s="2">
        <f t="shared" si="0"/>
        <v>0.5</v>
      </c>
      <c r="C9">
        <f t="shared" si="6"/>
        <v>-5</v>
      </c>
      <c r="D9">
        <f t="shared" si="7"/>
        <v>0</v>
      </c>
      <c r="E9">
        <f t="shared" si="8"/>
        <v>-5</v>
      </c>
      <c r="F9" s="1">
        <f t="shared" si="1"/>
        <v>4.5454545454545449E-2</v>
      </c>
      <c r="G9" s="1">
        <f t="shared" si="2"/>
        <v>0.45454545454545447</v>
      </c>
      <c r="H9" s="1">
        <f t="shared" si="3"/>
        <v>0.45454545454545464</v>
      </c>
      <c r="I9" s="1">
        <f t="shared" si="4"/>
        <v>4.545454545454547E-2</v>
      </c>
    </row>
    <row r="10" spans="1:12" x14ac:dyDescent="0.25">
      <c r="A10" s="1">
        <v>2.0000000000000002E-5</v>
      </c>
      <c r="B10" s="2">
        <f t="shared" si="0"/>
        <v>0.5714285714285714</v>
      </c>
      <c r="C10">
        <f t="shared" si="6"/>
        <v>-4.6989700043360187</v>
      </c>
      <c r="D10">
        <f t="shared" si="7"/>
        <v>0.12493873660829993</v>
      </c>
      <c r="E10">
        <f t="shared" si="8"/>
        <v>-4.6989700043360187</v>
      </c>
      <c r="F10" s="1">
        <f t="shared" si="1"/>
        <v>1.4492753623188403E-2</v>
      </c>
      <c r="G10" s="1">
        <f t="shared" si="2"/>
        <v>0.28985507246376807</v>
      </c>
      <c r="H10" s="1">
        <f t="shared" si="3"/>
        <v>0.57971014492753636</v>
      </c>
      <c r="I10" s="1">
        <f t="shared" si="4"/>
        <v>0.11594202898550728</v>
      </c>
    </row>
    <row r="11" spans="1:12" x14ac:dyDescent="0.25">
      <c r="A11" s="1">
        <v>5.0000000000000002E-5</v>
      </c>
      <c r="B11" s="2">
        <f t="shared" si="0"/>
        <v>0.6578947368421052</v>
      </c>
      <c r="C11">
        <f t="shared" si="6"/>
        <v>-4.3010299956639813</v>
      </c>
      <c r="D11">
        <f t="shared" si="7"/>
        <v>0.28399665636520072</v>
      </c>
      <c r="E11">
        <f t="shared" si="8"/>
        <v>-4.3010299956639813</v>
      </c>
      <c r="F11" s="1">
        <f t="shared" si="1"/>
        <v>2.3474178403755865E-3</v>
      </c>
      <c r="G11" s="1">
        <f t="shared" si="2"/>
        <v>0.11737089201877933</v>
      </c>
      <c r="H11" s="1">
        <f t="shared" si="3"/>
        <v>0.58685446009389675</v>
      </c>
      <c r="I11" s="1">
        <f t="shared" si="4"/>
        <v>0.29342723004694837</v>
      </c>
    </row>
    <row r="12" spans="1:12" x14ac:dyDescent="0.25">
      <c r="A12" s="1">
        <v>1E-4</v>
      </c>
      <c r="B12" s="2">
        <f t="shared" si="0"/>
        <v>0.72076261334573366</v>
      </c>
      <c r="C12">
        <f t="shared" si="6"/>
        <v>-4</v>
      </c>
      <c r="D12">
        <f t="shared" si="7"/>
        <v>0.41181868643136688</v>
      </c>
      <c r="E12">
        <f t="shared" si="8"/>
        <v>-4</v>
      </c>
      <c r="F12" s="1">
        <f t="shared" si="1"/>
        <v>4.7596382674916694E-4</v>
      </c>
      <c r="G12" s="1">
        <f t="shared" si="2"/>
        <v>4.7596382674916698E-2</v>
      </c>
      <c r="H12" s="1">
        <f t="shared" si="3"/>
        <v>0.4759638267491671</v>
      </c>
      <c r="I12" s="1">
        <f t="shared" si="4"/>
        <v>0.4759638267491671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2017-02-18T19:20:12Z</dcterms:modified>
</cp:coreProperties>
</file>