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50" windowHeight="9120" activeTab="1"/>
  </bookViews>
  <sheets>
    <sheet name="Ex47_524" sheetId="1" r:id="rId1"/>
    <sheet name="Auto" sheetId="2" r:id="rId2"/>
  </sheets>
  <definedNames/>
  <calcPr fullCalcOnLoad="1"/>
</workbook>
</file>

<file path=xl/sharedStrings.xml><?xml version="1.0" encoding="utf-8"?>
<sst xmlns="http://schemas.openxmlformats.org/spreadsheetml/2006/main" count="175" uniqueCount="144">
  <si>
    <t>Variable</t>
  </si>
  <si>
    <t>b</t>
  </si>
  <si>
    <t>std error</t>
  </si>
  <si>
    <t>x1</t>
  </si>
  <si>
    <t>x2</t>
  </si>
  <si>
    <t>c</t>
  </si>
  <si>
    <t>x3</t>
  </si>
  <si>
    <t>x4</t>
  </si>
  <si>
    <t>x5</t>
  </si>
  <si>
    <t>x6</t>
  </si>
  <si>
    <t>x7</t>
  </si>
  <si>
    <t>R^2</t>
  </si>
  <si>
    <t>(a)</t>
  </si>
  <si>
    <r>
      <t>The partial regression coefficient for x1 indicates that all else remaining equal, we would expect a</t>
    </r>
    <r>
      <rPr>
        <b/>
        <sz val="10"/>
        <rFont val="Arial"/>
        <family val="2"/>
      </rPr>
      <t xml:space="preserve"> </t>
    </r>
  </si>
  <si>
    <t xml:space="preserve">one million increase in population to lead to 4.983 more new business starts in the electronics </t>
  </si>
  <si>
    <t>components industry.</t>
  </si>
  <si>
    <t>In general, the partial regression coefficient bi for variable xi indicates that all else remaining</t>
  </si>
  <si>
    <t>equal, a one unit rise in the variable xi leads to an xi unit increase in new business starts in the</t>
  </si>
  <si>
    <t>electronics component industry.</t>
  </si>
  <si>
    <t>(b)</t>
  </si>
  <si>
    <t xml:space="preserve">The coefficient of determination is 76.6%, indicating that roughly 76.6% of the variation in new </t>
  </si>
  <si>
    <t>business starts can be explained by its linear relationship with the seven factors listed.</t>
  </si>
  <si>
    <t>(c )</t>
  </si>
  <si>
    <t xml:space="preserve">n </t>
  </si>
  <si>
    <t>We are looking for a 90% CI for coefficient b3. We are given the standard error s3, and we can look</t>
  </si>
  <si>
    <t>up the t-table for t_(62, 0.05) to be approximately 1.671.</t>
  </si>
  <si>
    <t>Hence the CI is</t>
  </si>
  <si>
    <t>to</t>
  </si>
  <si>
    <t>(d)</t>
  </si>
  <si>
    <t>Null hyp</t>
  </si>
  <si>
    <t>Ho</t>
  </si>
  <si>
    <t>b5 = 0</t>
  </si>
  <si>
    <t>Alt hyp</t>
  </si>
  <si>
    <t>Ha</t>
  </si>
  <si>
    <t>b5 &lt;&gt; 0</t>
  </si>
  <si>
    <t>Test statistic</t>
  </si>
  <si>
    <t>Reject if |Test| &gt; t_(62,0.025)</t>
  </si>
  <si>
    <t>|Test|</t>
  </si>
  <si>
    <t>t_(62,0.025)</t>
  </si>
  <si>
    <t>Hence we fail to reject the null hypothesis. That is, at the 5% significance level, we conclude that</t>
  </si>
  <si>
    <t>it may be possible that environmental quality of life has no effect on the number of new business</t>
  </si>
  <si>
    <t>starts in the electronics component industry.</t>
  </si>
  <si>
    <t>It is interesting to note that the coefficient is negative, that is, better environmental quality leads to</t>
  </si>
  <si>
    <t>fewer new business. We just saw that maybe the coefficient is in fact zero. Another thought is that</t>
  </si>
  <si>
    <t>maybe in this case, environmental quality is a dependent variable on industry, rather than the other</t>
  </si>
  <si>
    <t>way round.</t>
  </si>
  <si>
    <t>(e)</t>
  </si>
  <si>
    <t>Identical to the previous question.</t>
  </si>
  <si>
    <t>b6 = 0</t>
  </si>
  <si>
    <t>b6 &lt;&gt; 0</t>
  </si>
  <si>
    <t xml:space="preserve">Hence we reject the null hypothesis, and conclude that at the 5% significance level, educational </t>
  </si>
  <si>
    <t>health quality of life does impact new business starts.</t>
  </si>
  <si>
    <t>Note that the numbers were very close, so that at a lower significance level (say 1%), we would</t>
  </si>
  <si>
    <t>fail to reject the null hypothesis. Hence it is crucial that we choose our level of significance</t>
  </si>
  <si>
    <t>appropriately when we are doing hypothesis testing.</t>
  </si>
  <si>
    <t>(f)</t>
  </si>
  <si>
    <t>all coefficients zero</t>
  </si>
  <si>
    <t>at least one coefficient non-zero</t>
  </si>
  <si>
    <t xml:space="preserve">Reject if Test statistic &gt; F_(7,62,0.05) </t>
  </si>
  <si>
    <t>(We do the test at 5% significance, though any level you choose is fine.)</t>
  </si>
  <si>
    <t xml:space="preserve">Test </t>
  </si>
  <si>
    <t>F_(7,62,0.05)</t>
  </si>
  <si>
    <t>Hence we reject the null hypothesis. We conclude that at the 5% significance level, at least one</t>
  </si>
  <si>
    <t>of the coefficients does have a linear relationship with the dependent variable (new business starts</t>
  </si>
  <si>
    <t xml:space="preserve">in the electronics component industry). </t>
  </si>
  <si>
    <t>Exercise 47, page 524</t>
  </si>
  <si>
    <t>Regression on auto prices</t>
  </si>
  <si>
    <t>We begin by running an OLS regression of price on weight, mpg and quality. Note that since</t>
  </si>
  <si>
    <t>5 cars did not have a quality rating, our regression is only on 69 data points, that is, n = 69.</t>
  </si>
  <si>
    <t>The Eviews output is shown below.</t>
  </si>
  <si>
    <t>Dependent Variable: PRICE</t>
  </si>
  <si>
    <t>Method: Least Squares</t>
  </si>
  <si>
    <t>Sample: 1 74</t>
  </si>
  <si>
    <t>Included observations: 69</t>
  </si>
  <si>
    <t>Excluded observations: 5</t>
  </si>
  <si>
    <t>Coefficient</t>
  </si>
  <si>
    <t>Std. Error</t>
  </si>
  <si>
    <t>t-Statistic</t>
  </si>
  <si>
    <t xml:space="preserve">Prob.  </t>
  </si>
  <si>
    <t>C</t>
  </si>
  <si>
    <t>WEIGHT</t>
  </si>
  <si>
    <t>MPG</t>
  </si>
  <si>
    <t>REL</t>
  </si>
  <si>
    <t>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</si>
  <si>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</si>
  <si>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</si>
  <si>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</si>
  <si>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</si>
  <si>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Akaike info criterion</t>
  </si>
  <si>
    <t>Sum squared resid</t>
  </si>
  <si>
    <t xml:space="preserve">    Schwarz criterion</t>
  </si>
  <si>
    <t>Log likelihood</t>
  </si>
  <si>
    <t xml:space="preserve">    F-statistic</t>
  </si>
  <si>
    <t>Durbin-Watson stat</t>
  </si>
  <si>
    <t xml:space="preserve">    Prob(F-statistic)</t>
  </si>
  <si>
    <t>We are testing the hypothesis with respect to the OLS model estimated above. Hence we want to</t>
  </si>
  <si>
    <t xml:space="preserve">test whether the coefficient WEIGHT is zero, at the 5% significance level. We choose the </t>
  </si>
  <si>
    <t xml:space="preserve">two-sided alternative hypothesis, that WEIGHT &lt;&gt; 0. </t>
  </si>
  <si>
    <t>For this test, the p-value is provided by Eviews to be 0.11%. Hence we reject the null hypothesis,</t>
  </si>
  <si>
    <t>and conclude that at any significance level greater than 0.11%, size (weight) does affect price.</t>
  </si>
  <si>
    <t xml:space="preserve">We now do the subset test on the regression parameters. </t>
  </si>
  <si>
    <t>Null hypothesis</t>
  </si>
  <si>
    <t>REL = MPG = 0</t>
  </si>
  <si>
    <t>Alt hypothesis</t>
  </si>
  <si>
    <t>At least one of REL, MPG is non-zero.</t>
  </si>
  <si>
    <t>To do this, we first compute SSE*, the sum of squared errors when PRICE is regressed only</t>
  </si>
  <si>
    <t xml:space="preserve">on the remaining parameters (WEIGHT). We do the regression in Eviews and find that </t>
  </si>
  <si>
    <t>Our rule is that we reject Ho if the test statistic is greater than F_(2,65,0.05) = 3.15</t>
  </si>
  <si>
    <t>SSE* =</t>
  </si>
  <si>
    <t>Hence we reject the null at the 5% level of significance. Consequently, we can also reject the null</t>
  </si>
  <si>
    <t xml:space="preserve">at all higher levels of significance, including 10%. </t>
  </si>
  <si>
    <t>We conclude that we have sufficient evidence that at least one of efficiency and quality affects the</t>
  </si>
  <si>
    <t>price.</t>
  </si>
  <si>
    <t xml:space="preserve">To compute the 90% CI for WEIGHT, we first find t_(65,0.05) = </t>
  </si>
  <si>
    <t>Using the Eviews output, the CI is</t>
  </si>
  <si>
    <t xml:space="preserve">to </t>
  </si>
  <si>
    <t>That is, we are 90% confident that a one pound increase in the weight will lead to an increase of</t>
  </si>
  <si>
    <t>between $1.077 and $3.145 in the price of the car.</t>
  </si>
  <si>
    <t>All coefficients zero</t>
  </si>
  <si>
    <t>At least one coefficient non-zero</t>
  </si>
  <si>
    <t xml:space="preserve">Reject Ho if Test statistic &gt; F_(3,65,0.01) = </t>
  </si>
  <si>
    <t xml:space="preserve">Hence we reject the null hypothesis, and conclude that at least one of the three factors does </t>
  </si>
  <si>
    <t>affect the price.</t>
  </si>
  <si>
    <t xml:space="preserve">Note that Eviews automatically does this test for us. The F-statistic in the second column is </t>
  </si>
  <si>
    <t>precisely the F-statistic computed above, and the p-value is the lowest level of significance at</t>
  </si>
  <si>
    <t xml:space="preserve">which we can reject the null hypothesis that all coefficients are zero. Since this p-value is </t>
  </si>
  <si>
    <t>much less than 1%, we can reject the null hypothesis.</t>
  </si>
  <si>
    <t>We now want to restrict the regression model by testing whether a 1 pt increase in REL is equal</t>
  </si>
  <si>
    <t>to a 400 lb increase in WEIGHT, in terms of effect on PRICE. We do this by building a restricted</t>
  </si>
  <si>
    <t>Date: 04/02/02   Time: 15:35</t>
  </si>
  <si>
    <t>(roughly)</t>
  </si>
  <si>
    <t>model, where our new regression equation looks like this:</t>
  </si>
  <si>
    <t>PRICE = C(1) + C(2)(WEIGHT + 400*REL) + C(3)MPG</t>
  </si>
  <si>
    <t xml:space="preserve">We estimate this equation in Eviews, and find that the sum of squared errors in the restricted </t>
  </si>
  <si>
    <t xml:space="preserve">model is SSE* = </t>
  </si>
  <si>
    <t>WEIGHT = 400*REL</t>
  </si>
  <si>
    <t>WEIGHT &lt;&gt; 400*REL</t>
  </si>
  <si>
    <t xml:space="preserve">Our rule is to reject the null hypothesis if the test statistic is greater than F_(1,65,0.01). The </t>
  </si>
  <si>
    <t>test statistic is formed as ((SSE*-SSE)/1) / (SSE/(65)), where SSE is the sum of squared errors</t>
  </si>
  <si>
    <t>in the original (unrestricted) model.</t>
  </si>
  <si>
    <t>F_(1,65,0.01)</t>
  </si>
  <si>
    <t xml:space="preserve">Since the test statistic is less than the F-statistic, we fail to reject the null hypothesis. That is, </t>
  </si>
  <si>
    <t>we conclude at the 1% significance level that in terms of effect on car price, 1 unit increase in</t>
  </si>
  <si>
    <t>the reliability rating is equivalent to a 400 lb increase in weight.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</si>
</sst>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B1" sqref="B1"/>
    </sheetView>
  </sheetViews>
  <sheetFormatPr defaultColWidth="9.140625" defaultRowHeight="12.75"/>
  <sheetData>
    <row r="1" ht="12.75">
      <c r="B1" s="7" t="s">
        <v>65</v>
      </c>
    </row>
    <row r="3" spans="2:10" ht="12.75">
      <c r="B3" s="1" t="s">
        <v>0</v>
      </c>
      <c r="C3" s="1" t="s">
        <v>5</v>
      </c>
      <c r="D3" s="1" t="s">
        <v>3</v>
      </c>
      <c r="E3" s="1" t="s">
        <v>4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2:10" ht="12.75">
      <c r="B4" s="1" t="s">
        <v>1</v>
      </c>
      <c r="C4" s="2">
        <v>-59.31</v>
      </c>
      <c r="D4" s="2">
        <v>4.983</v>
      </c>
      <c r="E4" s="2">
        <v>2.198</v>
      </c>
      <c r="F4" s="2">
        <v>3.816</v>
      </c>
      <c r="G4" s="2">
        <v>-0.31</v>
      </c>
      <c r="H4" s="2">
        <v>-0.886</v>
      </c>
      <c r="I4" s="2">
        <v>3.215</v>
      </c>
      <c r="J4" s="2">
        <v>0.085</v>
      </c>
    </row>
    <row r="5" spans="2:10" ht="12.75">
      <c r="B5" s="1" t="s">
        <v>2</v>
      </c>
      <c r="C5" s="2"/>
      <c r="D5" s="2">
        <v>1.156</v>
      </c>
      <c r="E5" s="2">
        <v>0.21</v>
      </c>
      <c r="F5" s="2">
        <v>2.063</v>
      </c>
      <c r="G5" s="2">
        <v>0.33</v>
      </c>
      <c r="H5" s="2">
        <v>3.055</v>
      </c>
      <c r="I5" s="2">
        <v>1.568</v>
      </c>
      <c r="J5" s="2">
        <v>0.354</v>
      </c>
    </row>
    <row r="6" spans="2:10" ht="12.75">
      <c r="B6" s="1"/>
      <c r="C6" s="2"/>
      <c r="D6" s="2"/>
      <c r="E6" s="2"/>
      <c r="F6" s="2"/>
      <c r="G6" s="2"/>
      <c r="H6" s="2"/>
      <c r="I6" s="2"/>
      <c r="J6" s="2"/>
    </row>
    <row r="7" spans="2:10" ht="12.75">
      <c r="B7" s="1" t="s">
        <v>11</v>
      </c>
      <c r="C7" s="2">
        <v>0.766</v>
      </c>
      <c r="D7" s="2"/>
      <c r="E7" s="4" t="s">
        <v>23</v>
      </c>
      <c r="F7" s="2">
        <v>70</v>
      </c>
      <c r="G7" s="2"/>
      <c r="H7" s="2"/>
      <c r="I7" s="2"/>
      <c r="J7" s="2"/>
    </row>
    <row r="9" spans="1:2" ht="12.75">
      <c r="A9" t="s">
        <v>12</v>
      </c>
      <c r="B9" s="3" t="s">
        <v>13</v>
      </c>
    </row>
    <row r="10" ht="12.75">
      <c r="B10" s="3" t="s">
        <v>14</v>
      </c>
    </row>
    <row r="11" ht="12.75">
      <c r="B11" t="s">
        <v>15</v>
      </c>
    </row>
    <row r="13" ht="12.75">
      <c r="B13" t="s">
        <v>16</v>
      </c>
    </row>
    <row r="14" ht="12.75">
      <c r="B14" t="s">
        <v>17</v>
      </c>
    </row>
    <row r="15" ht="12.75">
      <c r="B15" t="s">
        <v>18</v>
      </c>
    </row>
    <row r="17" spans="1:2" ht="12.75">
      <c r="A17" t="s">
        <v>19</v>
      </c>
      <c r="B17" t="s">
        <v>20</v>
      </c>
    </row>
    <row r="18" ht="12.75">
      <c r="B18" t="s">
        <v>21</v>
      </c>
    </row>
    <row r="20" spans="1:2" ht="12.75">
      <c r="A20" t="s">
        <v>22</v>
      </c>
      <c r="B20" t="s">
        <v>24</v>
      </c>
    </row>
    <row r="21" ht="12.75">
      <c r="B21" t="s">
        <v>25</v>
      </c>
    </row>
    <row r="23" spans="2:7" ht="12.75">
      <c r="B23" t="s">
        <v>26</v>
      </c>
      <c r="E23" s="5">
        <f>F4-1.671*F5</f>
        <v>0.36872699999999936</v>
      </c>
      <c r="F23" s="6" t="s">
        <v>27</v>
      </c>
      <c r="G23" s="5">
        <f>F4+1.671*F5</f>
        <v>7.263273</v>
      </c>
    </row>
    <row r="25" spans="1:4" ht="12.75">
      <c r="A25" t="s">
        <v>28</v>
      </c>
      <c r="B25" t="s">
        <v>29</v>
      </c>
      <c r="C25" t="s">
        <v>30</v>
      </c>
      <c r="D25" t="s">
        <v>31</v>
      </c>
    </row>
    <row r="26" spans="2:6" ht="12.75">
      <c r="B26" t="s">
        <v>32</v>
      </c>
      <c r="C26" t="s">
        <v>33</v>
      </c>
      <c r="D26" t="s">
        <v>34</v>
      </c>
      <c r="F26" t="s">
        <v>36</v>
      </c>
    </row>
    <row r="28" spans="2:4" ht="12.75">
      <c r="B28" t="s">
        <v>35</v>
      </c>
      <c r="D28" s="5">
        <f>H4/H5</f>
        <v>-0.2900163666121113</v>
      </c>
    </row>
    <row r="29" spans="2:4" ht="12.75">
      <c r="B29" t="s">
        <v>37</v>
      </c>
      <c r="D29" s="5">
        <f>-D28</f>
        <v>0.2900163666121113</v>
      </c>
    </row>
    <row r="30" ht="12.75">
      <c r="D30" s="5"/>
    </row>
    <row r="31" spans="2:4" ht="12.75">
      <c r="B31" t="s">
        <v>38</v>
      </c>
      <c r="D31" s="5">
        <v>2</v>
      </c>
    </row>
    <row r="33" ht="12.75">
      <c r="B33" t="s">
        <v>39</v>
      </c>
    </row>
    <row r="34" ht="12.75">
      <c r="B34" t="s">
        <v>40</v>
      </c>
    </row>
    <row r="35" ht="12.75">
      <c r="B35" t="s">
        <v>41</v>
      </c>
    </row>
    <row r="37" ht="12.75">
      <c r="B37" t="s">
        <v>42</v>
      </c>
    </row>
    <row r="38" ht="12.75">
      <c r="B38" t="s">
        <v>43</v>
      </c>
    </row>
    <row r="39" ht="12.75">
      <c r="B39" t="s">
        <v>44</v>
      </c>
    </row>
    <row r="40" ht="12.75">
      <c r="B40" t="s">
        <v>45</v>
      </c>
    </row>
    <row r="42" spans="1:2" ht="12.75">
      <c r="A42" t="s">
        <v>46</v>
      </c>
      <c r="B42" t="s">
        <v>47</v>
      </c>
    </row>
    <row r="44" spans="2:4" ht="12.75">
      <c r="B44" t="s">
        <v>29</v>
      </c>
      <c r="C44" t="s">
        <v>30</v>
      </c>
      <c r="D44" t="s">
        <v>48</v>
      </c>
    </row>
    <row r="45" spans="2:6" ht="12.75">
      <c r="B45" t="s">
        <v>32</v>
      </c>
      <c r="C45" t="s">
        <v>33</v>
      </c>
      <c r="D45" t="s">
        <v>49</v>
      </c>
      <c r="F45" t="s">
        <v>36</v>
      </c>
    </row>
    <row r="47" spans="2:4" ht="12.75">
      <c r="B47" t="s">
        <v>35</v>
      </c>
      <c r="D47" s="5">
        <f>I4/I5</f>
        <v>2.050382653061224</v>
      </c>
    </row>
    <row r="48" spans="2:4" ht="12.75">
      <c r="B48" t="s">
        <v>37</v>
      </c>
      <c r="D48" s="5">
        <f>D47</f>
        <v>2.050382653061224</v>
      </c>
    </row>
    <row r="49" ht="12.75">
      <c r="D49" s="5"/>
    </row>
    <row r="50" spans="2:4" ht="12.75">
      <c r="B50" t="s">
        <v>38</v>
      </c>
      <c r="D50" s="5">
        <v>2</v>
      </c>
    </row>
    <row r="51" ht="12.75">
      <c r="D51" s="5"/>
    </row>
    <row r="52" spans="2:4" ht="12.75">
      <c r="B52" t="s">
        <v>50</v>
      </c>
      <c r="D52" s="5"/>
    </row>
    <row r="53" spans="2:4" ht="12.75">
      <c r="B53" t="s">
        <v>51</v>
      </c>
      <c r="D53" s="5"/>
    </row>
    <row r="54" ht="12.75">
      <c r="D54" s="5"/>
    </row>
    <row r="55" spans="2:4" ht="12.75">
      <c r="B55" t="s">
        <v>52</v>
      </c>
      <c r="D55" s="5"/>
    </row>
    <row r="56" spans="2:4" ht="12.75">
      <c r="B56" t="s">
        <v>53</v>
      </c>
      <c r="D56" s="5"/>
    </row>
    <row r="57" spans="2:4" ht="12.75">
      <c r="B57" t="s">
        <v>54</v>
      </c>
      <c r="D57" s="5"/>
    </row>
    <row r="58" ht="12.75">
      <c r="D58" s="5"/>
    </row>
    <row r="59" spans="1:4" ht="12.75">
      <c r="A59" t="s">
        <v>55</v>
      </c>
      <c r="B59" t="s">
        <v>29</v>
      </c>
      <c r="C59" t="s">
        <v>30</v>
      </c>
      <c r="D59" s="5" t="s">
        <v>56</v>
      </c>
    </row>
    <row r="60" spans="2:4" ht="12.75">
      <c r="B60" t="s">
        <v>32</v>
      </c>
      <c r="C60" t="s">
        <v>33</v>
      </c>
      <c r="D60" s="5" t="s">
        <v>57</v>
      </c>
    </row>
    <row r="61" ht="12.75">
      <c r="D61" s="5"/>
    </row>
    <row r="62" spans="2:4" ht="12.75">
      <c r="B62" t="s">
        <v>58</v>
      </c>
      <c r="D62" s="5"/>
    </row>
    <row r="63" spans="2:4" ht="12.75">
      <c r="B63" t="s">
        <v>59</v>
      </c>
      <c r="D63" s="5"/>
    </row>
    <row r="64" ht="12.75">
      <c r="D64" s="5"/>
    </row>
    <row r="65" spans="2:4" ht="12.75">
      <c r="B65" t="s">
        <v>60</v>
      </c>
      <c r="D65" s="5">
        <f>(62/7)*(C7/(1-C7))</f>
        <v>28.993894993894997</v>
      </c>
    </row>
    <row r="66" spans="2:4" ht="12.75">
      <c r="B66" t="s">
        <v>61</v>
      </c>
      <c r="D66" s="5">
        <v>2.17</v>
      </c>
    </row>
    <row r="68" ht="12.75">
      <c r="B68" t="s">
        <v>62</v>
      </c>
    </row>
    <row r="69" ht="12.75">
      <c r="B69" t="s">
        <v>63</v>
      </c>
    </row>
    <row r="70" ht="12.75">
      <c r="B70" t="s">
        <v>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"/>
  <sheetViews>
    <sheetView tabSelected="1" workbookViewId="0" topLeftCell="A71">
      <selection activeCell="C104" sqref="C104"/>
    </sheetView>
  </sheetViews>
  <sheetFormatPr defaultColWidth="9.140625" defaultRowHeight="12.75"/>
  <cols>
    <col min="2" max="2" width="17.8515625" style="0" customWidth="1"/>
    <col min="3" max="3" width="14.7109375" style="0" bestFit="1" customWidth="1"/>
    <col min="4" max="4" width="9.57421875" style="0" bestFit="1" customWidth="1"/>
    <col min="5" max="5" width="11.7109375" style="0" customWidth="1"/>
    <col min="6" max="6" width="9.57421875" style="0" bestFit="1" customWidth="1"/>
  </cols>
  <sheetData>
    <row r="1" spans="2:3" ht="12.75">
      <c r="B1" s="7" t="s">
        <v>66</v>
      </c>
      <c r="C1" s="7"/>
    </row>
    <row r="3" ht="12.75">
      <c r="B3" t="s">
        <v>67</v>
      </c>
    </row>
    <row r="4" ht="12.75">
      <c r="B4" t="s">
        <v>68</v>
      </c>
    </row>
    <row r="6" ht="12.75">
      <c r="B6" t="s">
        <v>69</v>
      </c>
    </row>
    <row r="8" ht="12.75">
      <c r="B8" t="s">
        <v>70</v>
      </c>
    </row>
    <row r="9" ht="12.75">
      <c r="B9" t="s">
        <v>71</v>
      </c>
    </row>
    <row r="10" ht="12.75">
      <c r="B10" t="s">
        <v>129</v>
      </c>
    </row>
    <row r="11" ht="12.75">
      <c r="B11" t="s">
        <v>72</v>
      </c>
    </row>
    <row r="12" ht="12.75">
      <c r="B12" t="s">
        <v>73</v>
      </c>
    </row>
    <row r="13" ht="12.75">
      <c r="B13" t="s">
        <v>74</v>
      </c>
    </row>
    <row r="15" spans="2:6" ht="12.75">
      <c r="B15" t="s">
        <v>0</v>
      </c>
      <c r="C15" t="s">
        <v>75</v>
      </c>
      <c r="D15" t="s">
        <v>76</v>
      </c>
      <c r="E15" t="s">
        <v>77</v>
      </c>
      <c r="F15" t="s">
        <v>78</v>
      </c>
    </row>
    <row r="17" spans="2:6" ht="12.75">
      <c r="B17" t="s">
        <v>79</v>
      </c>
      <c r="C17" s="9">
        <v>-1939.87064348</v>
      </c>
      <c r="D17" s="9">
        <v>3622.35148165</v>
      </c>
      <c r="E17" s="9">
        <v>-0.535527999783</v>
      </c>
      <c r="F17" s="9">
        <v>0.594112474589</v>
      </c>
    </row>
    <row r="18" spans="2:6" ht="12.75">
      <c r="B18" t="s">
        <v>80</v>
      </c>
      <c r="C18" s="9">
        <v>2.11148757938</v>
      </c>
      <c r="D18" s="9">
        <v>0.619008115425</v>
      </c>
      <c r="E18" s="9">
        <v>3.41108222455</v>
      </c>
      <c r="F18" s="9">
        <v>0.00111698691867</v>
      </c>
    </row>
    <row r="19" spans="2:6" ht="12.75">
      <c r="B19" t="s">
        <v>81</v>
      </c>
      <c r="C19" s="9">
        <v>-52.2172420957</v>
      </c>
      <c r="D19" s="9">
        <v>83.7395527447</v>
      </c>
      <c r="E19" s="9">
        <v>-0.623567243725</v>
      </c>
      <c r="F19" s="9">
        <v>0.535093983313</v>
      </c>
    </row>
    <row r="20" spans="2:6" ht="12.75">
      <c r="B20" t="s">
        <v>82</v>
      </c>
      <c r="C20" s="9">
        <v>820.812283221</v>
      </c>
      <c r="D20" s="9">
        <v>320.898619468</v>
      </c>
      <c r="E20" s="9">
        <v>2.55785545161</v>
      </c>
      <c r="F20" s="9">
        <v>0.0128727401845</v>
      </c>
    </row>
    <row r="21" spans="3:6" ht="12.75">
      <c r="C21" s="9"/>
      <c r="D21" s="9"/>
      <c r="E21" s="9"/>
      <c r="F21" s="9"/>
    </row>
    <row r="22" spans="2:6" ht="12.75">
      <c r="B22" t="s">
        <v>83</v>
      </c>
      <c r="C22" s="9">
        <v>0.364687544634</v>
      </c>
      <c r="D22" s="9" t="s">
        <v>84</v>
      </c>
      <c r="E22" s="9"/>
      <c r="F22" s="9">
        <v>6146.04347826</v>
      </c>
    </row>
    <row r="23" spans="2:6" ht="12.75">
      <c r="B23" t="s">
        <v>85</v>
      </c>
      <c r="C23" s="9">
        <v>0.33536543131</v>
      </c>
      <c r="D23" s="9" t="s">
        <v>86</v>
      </c>
      <c r="E23" s="9"/>
      <c r="F23" s="9">
        <v>2912.44025152</v>
      </c>
    </row>
    <row r="24" spans="2:6" ht="12.75">
      <c r="B24" t="s">
        <v>87</v>
      </c>
      <c r="C24" s="9">
        <v>2374.37049856</v>
      </c>
      <c r="D24" s="9" t="s">
        <v>88</v>
      </c>
      <c r="E24" s="9"/>
      <c r="F24" s="9">
        <v>18.4390751169</v>
      </c>
    </row>
    <row r="25" spans="2:6" ht="12.75">
      <c r="B25" t="s">
        <v>89</v>
      </c>
      <c r="C25" s="9">
        <v>366446292.187</v>
      </c>
      <c r="D25" s="9" t="s">
        <v>90</v>
      </c>
      <c r="E25" s="9"/>
      <c r="F25" s="9">
        <v>18.5685885374</v>
      </c>
    </row>
    <row r="26" spans="2:6" ht="12.75">
      <c r="B26" t="s">
        <v>91</v>
      </c>
      <c r="C26" s="9">
        <v>-632.148091533</v>
      </c>
      <c r="D26" s="9" t="s">
        <v>92</v>
      </c>
      <c r="E26" s="9"/>
      <c r="F26" s="9">
        <v>12.4372871968</v>
      </c>
    </row>
    <row r="27" spans="2:6" ht="12.75">
      <c r="B27" t="s">
        <v>93</v>
      </c>
      <c r="C27" s="9">
        <v>1.01922732566</v>
      </c>
      <c r="D27" s="9" t="s">
        <v>94</v>
      </c>
      <c r="E27" s="9"/>
      <c r="F27" s="9">
        <v>1.59329144506E-06</v>
      </c>
    </row>
    <row r="30" spans="1:2" ht="12.75">
      <c r="A30" t="s">
        <v>12</v>
      </c>
      <c r="B30" t="s">
        <v>95</v>
      </c>
    </row>
    <row r="31" ht="12.75">
      <c r="B31" t="s">
        <v>96</v>
      </c>
    </row>
    <row r="32" ht="12.75">
      <c r="B32" t="s">
        <v>97</v>
      </c>
    </row>
    <row r="34" ht="12.75">
      <c r="B34" t="s">
        <v>98</v>
      </c>
    </row>
    <row r="35" ht="12.75">
      <c r="B35" t="s">
        <v>99</v>
      </c>
    </row>
    <row r="37" spans="1:2" ht="12.75">
      <c r="A37" t="s">
        <v>19</v>
      </c>
      <c r="B37" t="s">
        <v>100</v>
      </c>
    </row>
    <row r="39" spans="2:4" ht="12.75">
      <c r="B39" t="s">
        <v>101</v>
      </c>
      <c r="C39" t="s">
        <v>30</v>
      </c>
      <c r="D39" t="s">
        <v>102</v>
      </c>
    </row>
    <row r="40" spans="2:4" ht="12.75">
      <c r="B40" t="s">
        <v>103</v>
      </c>
      <c r="C40" t="s">
        <v>33</v>
      </c>
      <c r="D40" t="s">
        <v>104</v>
      </c>
    </row>
    <row r="42" ht="12.75">
      <c r="B42" t="s">
        <v>105</v>
      </c>
    </row>
    <row r="43" ht="12.75">
      <c r="B43" t="s">
        <v>106</v>
      </c>
    </row>
    <row r="44" spans="2:5" ht="12.75">
      <c r="B44" t="s">
        <v>108</v>
      </c>
      <c r="C44">
        <v>403683933.428</v>
      </c>
      <c r="E44" t="s">
        <v>130</v>
      </c>
    </row>
    <row r="46" ht="12.75">
      <c r="B46" t="s">
        <v>107</v>
      </c>
    </row>
    <row r="48" spans="2:3" ht="12.75">
      <c r="B48" t="s">
        <v>35</v>
      </c>
      <c r="C48" s="5">
        <f>((C44-C25)/2)/(C25/(65))</f>
        <v>3.3025940393876736</v>
      </c>
    </row>
    <row r="50" ht="12.75">
      <c r="B50" t="s">
        <v>109</v>
      </c>
    </row>
    <row r="51" ht="12.75">
      <c r="B51" t="s">
        <v>110</v>
      </c>
    </row>
    <row r="53" ht="12.75">
      <c r="B53" t="s">
        <v>111</v>
      </c>
    </row>
    <row r="54" ht="12.75">
      <c r="B54" t="s">
        <v>112</v>
      </c>
    </row>
    <row r="56" spans="1:6" ht="12.75">
      <c r="A56" t="s">
        <v>22</v>
      </c>
      <c r="B56" t="s">
        <v>113</v>
      </c>
      <c r="F56">
        <v>1.671</v>
      </c>
    </row>
    <row r="58" spans="2:6" ht="12.75">
      <c r="B58" t="s">
        <v>114</v>
      </c>
      <c r="D58" s="5">
        <f>C18-F56*D18</f>
        <v>1.077125018504825</v>
      </c>
      <c r="E58" s="6" t="s">
        <v>115</v>
      </c>
      <c r="F58" s="5">
        <f>C18+F56*D18</f>
        <v>3.145850140255175</v>
      </c>
    </row>
    <row r="60" ht="12.75">
      <c r="B60" t="s">
        <v>116</v>
      </c>
    </row>
    <row r="61" ht="12.75">
      <c r="B61" t="s">
        <v>117</v>
      </c>
    </row>
    <row r="63" spans="1:4" ht="12.75">
      <c r="A63" t="s">
        <v>28</v>
      </c>
      <c r="B63" t="s">
        <v>101</v>
      </c>
      <c r="C63" t="s">
        <v>30</v>
      </c>
      <c r="D63" t="s">
        <v>118</v>
      </c>
    </row>
    <row r="64" spans="2:4" ht="12.75">
      <c r="B64" t="s">
        <v>103</v>
      </c>
      <c r="C64" t="s">
        <v>33</v>
      </c>
      <c r="D64" t="s">
        <v>119</v>
      </c>
    </row>
    <row r="66" spans="2:5" ht="12.75">
      <c r="B66" t="s">
        <v>120</v>
      </c>
      <c r="E66">
        <v>3.95</v>
      </c>
    </row>
    <row r="68" spans="2:3" ht="12.75">
      <c r="B68" t="s">
        <v>35</v>
      </c>
      <c r="C68" s="5">
        <f>(65/3)*(C22/(1-C22))</f>
        <v>12.437287196766752</v>
      </c>
    </row>
    <row r="70" ht="12.75">
      <c r="B70" t="s">
        <v>121</v>
      </c>
    </row>
    <row r="71" ht="12.75">
      <c r="B71" t="s">
        <v>122</v>
      </c>
    </row>
    <row r="73" ht="12.75">
      <c r="B73" t="s">
        <v>123</v>
      </c>
    </row>
    <row r="74" ht="12.75">
      <c r="B74" t="s">
        <v>124</v>
      </c>
    </row>
    <row r="75" ht="12.75">
      <c r="B75" t="s">
        <v>125</v>
      </c>
    </row>
    <row r="76" ht="12.75">
      <c r="B76" t="s">
        <v>126</v>
      </c>
    </row>
    <row r="78" spans="1:2" ht="12.75">
      <c r="A78" t="s">
        <v>46</v>
      </c>
      <c r="B78" t="s">
        <v>127</v>
      </c>
    </row>
    <row r="79" ht="12.75">
      <c r="B79" t="s">
        <v>128</v>
      </c>
    </row>
    <row r="80" ht="12.75">
      <c r="B80" t="s">
        <v>131</v>
      </c>
    </row>
    <row r="82" ht="12.75">
      <c r="B82" t="s">
        <v>132</v>
      </c>
    </row>
    <row r="84" ht="12.75">
      <c r="B84" t="s">
        <v>133</v>
      </c>
    </row>
    <row r="85" spans="2:3" ht="12.75">
      <c r="B85" t="s">
        <v>134</v>
      </c>
      <c r="C85">
        <v>366468756.557</v>
      </c>
    </row>
    <row r="87" spans="2:4" ht="12.75">
      <c r="B87" t="s">
        <v>101</v>
      </c>
      <c r="C87" t="s">
        <v>30</v>
      </c>
      <c r="D87" t="s">
        <v>135</v>
      </c>
    </row>
    <row r="88" spans="2:4" ht="12.75">
      <c r="B88" t="s">
        <v>103</v>
      </c>
      <c r="C88" t="s">
        <v>33</v>
      </c>
      <c r="D88" t="s">
        <v>136</v>
      </c>
    </row>
    <row r="90" ht="12.75">
      <c r="B90" t="s">
        <v>137</v>
      </c>
    </row>
    <row r="91" ht="12.75">
      <c r="B91" t="s">
        <v>138</v>
      </c>
    </row>
    <row r="92" ht="12.75">
      <c r="B92" t="s">
        <v>139</v>
      </c>
    </row>
    <row r="94" spans="2:3" ht="12.75">
      <c r="B94" t="s">
        <v>35</v>
      </c>
      <c r="C94">
        <f>((C85-C25)/1)/(C25/65)</f>
        <v>0.003984715035007554</v>
      </c>
    </row>
    <row r="95" spans="2:3" ht="12.75">
      <c r="B95" t="s">
        <v>140</v>
      </c>
      <c r="C95">
        <v>7.08</v>
      </c>
    </row>
    <row r="97" ht="12.75">
      <c r="B97" t="s">
        <v>141</v>
      </c>
    </row>
    <row r="98" ht="12.75">
      <c r="B98" t="s">
        <v>142</v>
      </c>
    </row>
    <row r="99" ht="12.75">
      <c r="B99" t="s">
        <v>143</v>
      </c>
    </row>
    <row r="104" ht="12.75">
      <c r="F104" s="8"/>
    </row>
    <row r="126" ht="12.75">
      <c r="F126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Amitabh Sinha</dc:creator>
  <cp:keywords/>
  <dc:description/>
  <cp:lastModifiedBy>Amitabh Sinha</cp:lastModifiedBy>
  <dcterms:created xsi:type="dcterms:W3CDTF">2002-04-02T19:06:51Z</dcterms:created>
  <dcterms:modified xsi:type="dcterms:W3CDTF">2002-04-12T15:54:21Z</dcterms:modified>
  <cp:category/>
  <cp:version/>
  <cp:contentType/>
  <cp:contentStatus/>
</cp:coreProperties>
</file>